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Usuario 1017199376\Desktop\Observatorio de Salud\Publicaciones Observatorio\Inumunoprevenibles\Demografia y Salud\"/>
    </mc:Choice>
  </mc:AlternateContent>
  <xr:revisionPtr revIDLastSave="0" documentId="13_ncr:1_{BD07C816-A931-468D-963A-8B2C74920D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adisticas Nacimiento" sheetId="1" r:id="rId1"/>
  </sheets>
  <definedNames>
    <definedName name="_xlnm._FilterDatabase" localSheetId="0" hidden="1">'Estadisticas Nacimiento'!$C$274:$N$274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2" i="1" l="1"/>
  <c r="E302" i="1"/>
  <c r="F302" i="1"/>
  <c r="G302" i="1"/>
  <c r="H302" i="1"/>
  <c r="I302" i="1"/>
  <c r="J302" i="1"/>
  <c r="K302" i="1"/>
  <c r="M302" i="1"/>
  <c r="N302" i="1"/>
  <c r="L302" i="1"/>
  <c r="D268" i="1"/>
  <c r="P268" i="1" s="1"/>
  <c r="D260" i="1"/>
  <c r="D261" i="1"/>
  <c r="D262" i="1"/>
  <c r="D263" i="1"/>
  <c r="T263" i="1" s="1"/>
  <c r="D264" i="1"/>
  <c r="Z264" i="1" s="1"/>
  <c r="D265" i="1"/>
  <c r="L265" i="1" s="1"/>
  <c r="D266" i="1"/>
  <c r="T266" i="1" s="1"/>
  <c r="D267" i="1"/>
  <c r="P267" i="1" s="1"/>
  <c r="D259" i="1"/>
  <c r="L259" i="1" s="1"/>
  <c r="D248" i="1"/>
  <c r="F248" i="1" s="1"/>
  <c r="D247" i="1"/>
  <c r="F247" i="1" s="1"/>
  <c r="D210" i="1"/>
  <c r="H210" i="1" s="1"/>
  <c r="D211" i="1"/>
  <c r="J211" i="1" s="1"/>
  <c r="D212" i="1"/>
  <c r="J212" i="1" s="1"/>
  <c r="D173" i="1"/>
  <c r="H173" i="1" s="1"/>
  <c r="D137" i="1"/>
  <c r="P137" i="1" s="1"/>
  <c r="D101" i="1"/>
  <c r="H101" i="1" s="1"/>
  <c r="D57" i="1"/>
  <c r="J57" i="1" s="1"/>
  <c r="D58" i="1"/>
  <c r="V58" i="1" s="1"/>
  <c r="D59" i="1"/>
  <c r="J59" i="1" s="1"/>
  <c r="D60" i="1"/>
  <c r="T60" i="1" s="1"/>
  <c r="D61" i="1"/>
  <c r="T61" i="1" s="1"/>
  <c r="D62" i="1"/>
  <c r="R62" i="1" s="1"/>
  <c r="D63" i="1"/>
  <c r="V63" i="1" s="1"/>
  <c r="D64" i="1"/>
  <c r="V64" i="1" s="1"/>
  <c r="D65" i="1"/>
  <c r="V65" i="1" s="1"/>
  <c r="D56" i="1"/>
  <c r="N56" i="1" s="1"/>
  <c r="D23" i="1"/>
  <c r="J23" i="1" s="1"/>
  <c r="D24" i="1"/>
  <c r="J24" i="1" s="1"/>
  <c r="D25" i="1"/>
  <c r="F25" i="1" s="1"/>
  <c r="F26" i="1"/>
  <c r="H27" i="1"/>
  <c r="D249" i="1"/>
  <c r="J249" i="1" s="1"/>
  <c r="D174" i="1"/>
  <c r="J174" i="1" s="1"/>
  <c r="D138" i="1"/>
  <c r="P138" i="1" s="1"/>
  <c r="D100" i="1"/>
  <c r="H100" i="1" s="1"/>
  <c r="Z260" i="1"/>
  <c r="Z261" i="1"/>
  <c r="R262" i="1"/>
  <c r="D241" i="1"/>
  <c r="F241" i="1" s="1"/>
  <c r="D242" i="1"/>
  <c r="J242" i="1" s="1"/>
  <c r="D243" i="1"/>
  <c r="J243" i="1" s="1"/>
  <c r="D244" i="1"/>
  <c r="J244" i="1" s="1"/>
  <c r="D245" i="1"/>
  <c r="J245" i="1" s="1"/>
  <c r="D246" i="1"/>
  <c r="J246" i="1" s="1"/>
  <c r="D240" i="1"/>
  <c r="F240" i="1" s="1"/>
  <c r="D209" i="1"/>
  <c r="F209" i="1" s="1"/>
  <c r="D208" i="1"/>
  <c r="F208" i="1" s="1"/>
  <c r="D207" i="1"/>
  <c r="H207" i="1" s="1"/>
  <c r="D206" i="1"/>
  <c r="H206" i="1" s="1"/>
  <c r="D205" i="1"/>
  <c r="F205" i="1" s="1"/>
  <c r="D204" i="1"/>
  <c r="J204" i="1" s="1"/>
  <c r="D203" i="1"/>
  <c r="H203" i="1" s="1"/>
  <c r="D166" i="1"/>
  <c r="F166" i="1" s="1"/>
  <c r="D167" i="1"/>
  <c r="F167" i="1" s="1"/>
  <c r="D168" i="1"/>
  <c r="F168" i="1" s="1"/>
  <c r="D169" i="1"/>
  <c r="F169" i="1" s="1"/>
  <c r="D170" i="1"/>
  <c r="F170" i="1" s="1"/>
  <c r="D171" i="1"/>
  <c r="H171" i="1" s="1"/>
  <c r="D172" i="1"/>
  <c r="H172" i="1" s="1"/>
  <c r="D165" i="1"/>
  <c r="F165" i="1" s="1"/>
  <c r="D130" i="1"/>
  <c r="H130" i="1" s="1"/>
  <c r="D131" i="1"/>
  <c r="P131" i="1" s="1"/>
  <c r="D132" i="1"/>
  <c r="P132" i="1" s="1"/>
  <c r="D133" i="1"/>
  <c r="J133" i="1" s="1"/>
  <c r="D134" i="1"/>
  <c r="J134" i="1" s="1"/>
  <c r="D135" i="1"/>
  <c r="P135" i="1" s="1"/>
  <c r="D136" i="1"/>
  <c r="N136" i="1" s="1"/>
  <c r="D129" i="1"/>
  <c r="N129" i="1" s="1"/>
  <c r="D94" i="1"/>
  <c r="F94" i="1" s="1"/>
  <c r="D95" i="1"/>
  <c r="F95" i="1" s="1"/>
  <c r="D96" i="1"/>
  <c r="F96" i="1" s="1"/>
  <c r="D97" i="1"/>
  <c r="H97" i="1" s="1"/>
  <c r="D98" i="1"/>
  <c r="H98" i="1" s="1"/>
  <c r="D99" i="1"/>
  <c r="F99" i="1" s="1"/>
  <c r="D102" i="1"/>
  <c r="F102" i="1" s="1"/>
  <c r="D93" i="1"/>
  <c r="H93" i="1" s="1"/>
  <c r="D18" i="1"/>
  <c r="H18" i="1" s="1"/>
  <c r="D19" i="1"/>
  <c r="J19" i="1" s="1"/>
  <c r="D20" i="1"/>
  <c r="F20" i="1" s="1"/>
  <c r="D21" i="1"/>
  <c r="J21" i="1" s="1"/>
  <c r="D22" i="1"/>
  <c r="J22" i="1" s="1"/>
  <c r="F264" i="1" l="1"/>
  <c r="N264" i="1"/>
  <c r="H241" i="1"/>
  <c r="P264" i="1"/>
  <c r="J268" i="1"/>
  <c r="R268" i="1"/>
  <c r="T268" i="1"/>
  <c r="V268" i="1"/>
  <c r="X268" i="1"/>
  <c r="Z268" i="1"/>
  <c r="AB268" i="1"/>
  <c r="F268" i="1"/>
  <c r="H268" i="1"/>
  <c r="L268" i="1"/>
  <c r="N268" i="1"/>
  <c r="V264" i="1"/>
  <c r="X264" i="1"/>
  <c r="H247" i="1"/>
  <c r="H244" i="1"/>
  <c r="H243" i="1"/>
  <c r="H242" i="1"/>
  <c r="H240" i="1"/>
  <c r="H249" i="1"/>
  <c r="H248" i="1"/>
  <c r="H246" i="1"/>
  <c r="H245" i="1"/>
  <c r="J247" i="1"/>
  <c r="J248" i="1"/>
  <c r="F174" i="1"/>
  <c r="F211" i="1"/>
  <c r="H212" i="1"/>
  <c r="H211" i="1"/>
  <c r="F171" i="1"/>
  <c r="F173" i="1"/>
  <c r="F172" i="1"/>
  <c r="J173" i="1"/>
  <c r="F137" i="1"/>
  <c r="H137" i="1"/>
  <c r="J137" i="1"/>
  <c r="L137" i="1"/>
  <c r="N137" i="1"/>
  <c r="R65" i="1"/>
  <c r="P65" i="1"/>
  <c r="N65" i="1"/>
  <c r="F65" i="1"/>
  <c r="J65" i="1"/>
  <c r="L65" i="1"/>
  <c r="H65" i="1"/>
  <c r="F101" i="1"/>
  <c r="T65" i="1"/>
  <c r="H26" i="1"/>
  <c r="J26" i="1"/>
  <c r="L264" i="1"/>
  <c r="J64" i="1"/>
  <c r="J63" i="1"/>
  <c r="L64" i="1"/>
  <c r="L63" i="1"/>
  <c r="F249" i="1"/>
  <c r="N64" i="1"/>
  <c r="N63" i="1"/>
  <c r="P64" i="1"/>
  <c r="P63" i="1"/>
  <c r="F64" i="1"/>
  <c r="F63" i="1"/>
  <c r="H64" i="1"/>
  <c r="H63" i="1"/>
  <c r="F212" i="1"/>
  <c r="H174" i="1"/>
  <c r="F138" i="1"/>
  <c r="H138" i="1"/>
  <c r="J138" i="1"/>
  <c r="L138" i="1"/>
  <c r="N138" i="1"/>
  <c r="R64" i="1"/>
  <c r="T64" i="1"/>
  <c r="R63" i="1"/>
  <c r="T63" i="1"/>
  <c r="J25" i="1"/>
  <c r="V266" i="1"/>
  <c r="X266" i="1"/>
  <c r="Z266" i="1"/>
  <c r="AB266" i="1"/>
  <c r="F266" i="1"/>
  <c r="H266" i="1"/>
  <c r="J266" i="1"/>
  <c r="L266" i="1"/>
  <c r="N266" i="1"/>
  <c r="P266" i="1"/>
  <c r="R266" i="1"/>
  <c r="H25" i="1"/>
  <c r="F100" i="1"/>
  <c r="H57" i="1"/>
  <c r="N134" i="1"/>
  <c r="J172" i="1"/>
  <c r="N130" i="1"/>
  <c r="P130" i="1"/>
  <c r="N133" i="1"/>
  <c r="F98" i="1"/>
  <c r="AB259" i="1"/>
  <c r="F97" i="1"/>
  <c r="H96" i="1"/>
  <c r="R60" i="1"/>
  <c r="P129" i="1"/>
  <c r="P136" i="1"/>
  <c r="F129" i="1"/>
  <c r="F136" i="1"/>
  <c r="H95" i="1"/>
  <c r="J136" i="1"/>
  <c r="F135" i="1"/>
  <c r="H134" i="1"/>
  <c r="H132" i="1"/>
  <c r="J166" i="1"/>
  <c r="J167" i="1"/>
  <c r="J130" i="1"/>
  <c r="F134" i="1"/>
  <c r="J135" i="1"/>
  <c r="P263" i="1"/>
  <c r="F132" i="1"/>
  <c r="R259" i="1"/>
  <c r="F131" i="1"/>
  <c r="L134" i="1"/>
  <c r="H58" i="1"/>
  <c r="F130" i="1"/>
  <c r="N135" i="1"/>
  <c r="R61" i="1"/>
  <c r="V59" i="1"/>
  <c r="H94" i="1"/>
  <c r="L129" i="1"/>
  <c r="F23" i="1"/>
  <c r="L60" i="1"/>
  <c r="H129" i="1"/>
  <c r="J169" i="1"/>
  <c r="L136" i="1"/>
  <c r="N132" i="1"/>
  <c r="H24" i="1"/>
  <c r="L59" i="1"/>
  <c r="F133" i="1"/>
  <c r="H136" i="1"/>
  <c r="J170" i="1"/>
  <c r="L135" i="1"/>
  <c r="N131" i="1"/>
  <c r="F24" i="1"/>
  <c r="J168" i="1"/>
  <c r="N61" i="1"/>
  <c r="H20" i="1"/>
  <c r="J129" i="1"/>
  <c r="H133" i="1"/>
  <c r="L132" i="1"/>
  <c r="J131" i="1"/>
  <c r="F60" i="1"/>
  <c r="H102" i="1"/>
  <c r="H131" i="1"/>
  <c r="J132" i="1"/>
  <c r="L130" i="1"/>
  <c r="P133" i="1"/>
  <c r="L61" i="1"/>
  <c r="F93" i="1"/>
  <c r="L133" i="1"/>
  <c r="J20" i="1"/>
  <c r="F61" i="1"/>
  <c r="P60" i="1"/>
  <c r="P134" i="1"/>
  <c r="F59" i="1"/>
  <c r="R58" i="1"/>
  <c r="H23" i="1"/>
  <c r="H135" i="1"/>
  <c r="N59" i="1"/>
  <c r="N58" i="1"/>
  <c r="L131" i="1"/>
  <c r="H61" i="1"/>
  <c r="R59" i="1"/>
  <c r="J165" i="1"/>
  <c r="V265" i="1"/>
  <c r="R265" i="1"/>
  <c r="H265" i="1"/>
  <c r="J171" i="1"/>
  <c r="H99" i="1"/>
  <c r="L62" i="1"/>
  <c r="P62" i="1"/>
  <c r="N62" i="1"/>
  <c r="V62" i="1"/>
  <c r="T62" i="1"/>
  <c r="F62" i="1"/>
  <c r="H62" i="1"/>
  <c r="H165" i="1"/>
  <c r="Z259" i="1"/>
  <c r="F18" i="1"/>
  <c r="H22" i="1"/>
  <c r="F56" i="1"/>
  <c r="H60" i="1"/>
  <c r="L56" i="1"/>
  <c r="R56" i="1"/>
  <c r="V60" i="1"/>
  <c r="H168" i="1"/>
  <c r="P265" i="1"/>
  <c r="Z265" i="1"/>
  <c r="F27" i="1"/>
  <c r="H21" i="1"/>
  <c r="H59" i="1"/>
  <c r="N60" i="1"/>
  <c r="R57" i="1"/>
  <c r="V61" i="1"/>
  <c r="F259" i="1"/>
  <c r="T259" i="1"/>
  <c r="F58" i="1"/>
  <c r="J62" i="1"/>
  <c r="L58" i="1"/>
  <c r="P58" i="1"/>
  <c r="T58" i="1"/>
  <c r="H19" i="1"/>
  <c r="F22" i="1"/>
  <c r="J18" i="1"/>
  <c r="J56" i="1"/>
  <c r="P56" i="1"/>
  <c r="T56" i="1"/>
  <c r="F21" i="1"/>
  <c r="J27" i="1"/>
  <c r="P57" i="1"/>
  <c r="T57" i="1"/>
  <c r="V259" i="1"/>
  <c r="F19" i="1"/>
  <c r="F57" i="1"/>
  <c r="J61" i="1"/>
  <c r="L57" i="1"/>
  <c r="P59" i="1"/>
  <c r="T59" i="1"/>
  <c r="H56" i="1"/>
  <c r="N57" i="1"/>
  <c r="V56" i="1"/>
  <c r="F260" i="1"/>
  <c r="J60" i="1"/>
  <c r="H259" i="1"/>
  <c r="P61" i="1"/>
  <c r="V57" i="1"/>
  <c r="X259" i="1"/>
  <c r="J58" i="1"/>
  <c r="J259" i="1"/>
  <c r="H264" i="1"/>
  <c r="R264" i="1"/>
  <c r="Z263" i="1"/>
  <c r="J264" i="1"/>
  <c r="T264" i="1"/>
  <c r="AB264" i="1"/>
  <c r="F246" i="1"/>
  <c r="L263" i="1"/>
  <c r="V263" i="1"/>
  <c r="P260" i="1"/>
  <c r="V261" i="1"/>
  <c r="H263" i="1"/>
  <c r="N259" i="1"/>
  <c r="R263" i="1"/>
  <c r="V260" i="1"/>
  <c r="AB265" i="1"/>
  <c r="L261" i="1"/>
  <c r="H169" i="1"/>
  <c r="H167" i="1"/>
  <c r="J240" i="1"/>
  <c r="N265" i="1"/>
  <c r="R261" i="1"/>
  <c r="L260" i="1"/>
  <c r="J209" i="1"/>
  <c r="J241" i="1"/>
  <c r="J265" i="1"/>
  <c r="R260" i="1"/>
  <c r="X265" i="1"/>
  <c r="AB263" i="1"/>
  <c r="N263" i="1"/>
  <c r="F265" i="1"/>
  <c r="J263" i="1"/>
  <c r="P259" i="1"/>
  <c r="T265" i="1"/>
  <c r="X263" i="1"/>
  <c r="J260" i="1"/>
  <c r="F263" i="1"/>
  <c r="X260" i="1"/>
  <c r="X261" i="1"/>
  <c r="F261" i="1"/>
  <c r="V267" i="1"/>
  <c r="R267" i="1"/>
  <c r="T267" i="1"/>
  <c r="H267" i="1"/>
  <c r="F267" i="1"/>
  <c r="J267" i="1"/>
  <c r="AB267" i="1"/>
  <c r="X267" i="1"/>
  <c r="N267" i="1"/>
  <c r="Z267" i="1"/>
  <c r="L267" i="1"/>
  <c r="J262" i="1"/>
  <c r="P262" i="1"/>
  <c r="V262" i="1"/>
  <c r="AB262" i="1"/>
  <c r="F262" i="1"/>
  <c r="X262" i="1"/>
  <c r="J261" i="1"/>
  <c r="P261" i="1"/>
  <c r="H262" i="1"/>
  <c r="N262" i="1"/>
  <c r="T262" i="1"/>
  <c r="Z262" i="1"/>
  <c r="AB261" i="1"/>
  <c r="AB260" i="1"/>
  <c r="H261" i="1"/>
  <c r="N261" i="1"/>
  <c r="T261" i="1"/>
  <c r="H260" i="1"/>
  <c r="N260" i="1"/>
  <c r="T260" i="1"/>
  <c r="L262" i="1"/>
  <c r="H205" i="1"/>
  <c r="H204" i="1"/>
  <c r="F245" i="1"/>
  <c r="J203" i="1"/>
  <c r="F244" i="1"/>
  <c r="J210" i="1"/>
  <c r="F243" i="1"/>
  <c r="J205" i="1"/>
  <c r="F204" i="1"/>
  <c r="F242" i="1"/>
  <c r="H170" i="1"/>
  <c r="H166" i="1"/>
  <c r="J208" i="1"/>
  <c r="F203" i="1"/>
  <c r="J207" i="1"/>
  <c r="F207" i="1"/>
  <c r="J206" i="1"/>
  <c r="F206" i="1"/>
  <c r="F210" i="1"/>
  <c r="H209" i="1"/>
  <c r="H208" i="1"/>
</calcChain>
</file>

<file path=xl/sharedStrings.xml><?xml version="1.0" encoding="utf-8"?>
<sst xmlns="http://schemas.openxmlformats.org/spreadsheetml/2006/main" count="194" uniqueCount="96">
  <si>
    <t>TOTAL</t>
  </si>
  <si>
    <t>Masculino</t>
  </si>
  <si>
    <t>Femenino</t>
  </si>
  <si>
    <t>Sin dato</t>
  </si>
  <si>
    <t>N°</t>
  </si>
  <si>
    <t>%</t>
  </si>
  <si>
    <t>Total</t>
  </si>
  <si>
    <t>10 a 14</t>
  </si>
  <si>
    <t>15 a 19</t>
  </si>
  <si>
    <t>20 a 24</t>
  </si>
  <si>
    <t>25 a 29</t>
  </si>
  <si>
    <t>30 a 34</t>
  </si>
  <si>
    <t>35 a 39</t>
  </si>
  <si>
    <t>40 a 44</t>
  </si>
  <si>
    <t>45 a 49</t>
  </si>
  <si>
    <t>50 a 54</t>
  </si>
  <si>
    <t>No</t>
  </si>
  <si>
    <t>Cabecera</t>
  </si>
  <si>
    <t>Resto</t>
  </si>
  <si>
    <t>Contributivo</t>
  </si>
  <si>
    <t>Subsidiado</t>
  </si>
  <si>
    <t>Especial</t>
  </si>
  <si>
    <t>No asegurado</t>
  </si>
  <si>
    <t>&lt;2500</t>
  </si>
  <si>
    <t>&gt;=2500</t>
  </si>
  <si>
    <t>Domicilio</t>
  </si>
  <si>
    <t>Otro</t>
  </si>
  <si>
    <t>Preescolar</t>
  </si>
  <si>
    <t>Normalista</t>
  </si>
  <si>
    <t>Técnica  profesional</t>
  </si>
  <si>
    <t>Tecnología</t>
  </si>
  <si>
    <t>Profesional</t>
  </si>
  <si>
    <t>Posgrado</t>
  </si>
  <si>
    <t>Ninguno</t>
  </si>
  <si>
    <t>Sin Dato</t>
  </si>
  <si>
    <t xml:space="preserve">Secundaria </t>
  </si>
  <si>
    <t>Técnica</t>
  </si>
  <si>
    <t>Nacidos vivos según sexo</t>
  </si>
  <si>
    <t>Grupo de edad</t>
  </si>
  <si>
    <t>Nacidos vivos según zona habitual de la madre</t>
  </si>
  <si>
    <t>Nacidos vivos según régimen seguridad social</t>
  </si>
  <si>
    <t>Nacidos vivos según peso al nacer</t>
  </si>
  <si>
    <t>Peso al nacer</t>
  </si>
  <si>
    <t>Nacidos vivos según sitio de parto</t>
  </si>
  <si>
    <t>Sitio del parto</t>
  </si>
  <si>
    <t>Institución de salud</t>
  </si>
  <si>
    <t>Menos de 4 controles</t>
  </si>
  <si>
    <t>4 controles o más</t>
  </si>
  <si>
    <t xml:space="preserve">Nacidos vivos según número de controles </t>
  </si>
  <si>
    <t>Controles Prenatales</t>
  </si>
  <si>
    <t>Nacidos vivos según nivel educativo</t>
  </si>
  <si>
    <t>Nivel educativo de la madre</t>
  </si>
  <si>
    <t>Realizado por: Mónica Román Sánchez</t>
  </si>
  <si>
    <t>GESIS Apoyo a la Gestión - Salud Pública</t>
  </si>
  <si>
    <t>Datos Nacimiento</t>
  </si>
  <si>
    <t>Básica Primaria</t>
  </si>
  <si>
    <t>Área</t>
  </si>
  <si>
    <t>Régimen de Aseguramiento</t>
  </si>
  <si>
    <t>Excepción</t>
  </si>
  <si>
    <t>Media Académica</t>
  </si>
  <si>
    <t>Nacidos vivos según grupo edad de la madre</t>
  </si>
  <si>
    <t>Nacidos vivos según grupo de edad de la madre</t>
  </si>
  <si>
    <t>BELLO</t>
  </si>
  <si>
    <t>BOSCONIA</t>
  </si>
  <si>
    <t>CALDAS</t>
  </si>
  <si>
    <t>CIUDAD BOLÍVAR</t>
  </si>
  <si>
    <t>ENVIGADO</t>
  </si>
  <si>
    <t>ITAGÜÍ</t>
  </si>
  <si>
    <t>LA ESTRELLA</t>
  </si>
  <si>
    <t>MEDELLÍN</t>
  </si>
  <si>
    <t>MONTERÍA</t>
  </si>
  <si>
    <t>RIONEGRO</t>
  </si>
  <si>
    <t>SABANETA</t>
  </si>
  <si>
    <t>SALAMINA</t>
  </si>
  <si>
    <t>MUNICIPIO</t>
  </si>
  <si>
    <t>LA CEJA</t>
  </si>
  <si>
    <t>CAUCASIA</t>
  </si>
  <si>
    <t>CALI</t>
  </si>
  <si>
    <t>LA PINTADA</t>
  </si>
  <si>
    <t>ITUANGO</t>
  </si>
  <si>
    <t>PITALITO</t>
  </si>
  <si>
    <t>YARUMAL</t>
  </si>
  <si>
    <t>ARMENIA</t>
  </si>
  <si>
    <t>SANTA MARTA</t>
  </si>
  <si>
    <t>BUCARAMANGA</t>
  </si>
  <si>
    <t>Total general</t>
  </si>
  <si>
    <t>Nacidos vivos según municipio de Ocurrencia del Parto</t>
  </si>
  <si>
    <t>AÑO</t>
  </si>
  <si>
    <t>Datos de nacimientos, Municipio de Itagüí. Año 2015 - 2024</t>
  </si>
  <si>
    <t>Nacidos vivos según municipio de Atención del Parto - Residentes de Itagüí</t>
  </si>
  <si>
    <t>Fuente: DANE- Estadísticas Nacimientos RUAF. Año 2023-2024 Información Preliminar. Corte 31-12-2024</t>
  </si>
  <si>
    <t>BARBOSA</t>
  </si>
  <si>
    <t>CHIGORODÓ</t>
  </si>
  <si>
    <t>CONCORDIA</t>
  </si>
  <si>
    <t>DONMATÍAS</t>
  </si>
  <si>
    <t>SANTA FÉ DE ANTIOQUIA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</si>
</sst>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b/>
      <sz val="12"/>
      <color theme="1"/>
      <name val="Segoe UI"/>
      <family val="2"/>
    </font>
    <font>
      <b/>
      <sz val="14"/>
      <color theme="1"/>
      <name val="Segoe UI"/>
      <family val="2"/>
    </font>
    <font>
      <sz val="10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indexed="65"/>
        <bgColor theme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4" fillId="0" borderId="10" applyNumberFormat="0" applyFill="0" applyAlignment="0" applyProtection="0"/>
    <xf numFmtId="0" fontId="5" fillId="0" borderId="11" applyNumberFormat="0" applyFill="0" applyAlignment="0" applyProtection="0"/>
    <xf numFmtId="0" fontId="6" fillId="0" borderId="12" applyNumberFormat="0" applyFill="0" applyAlignment="0" applyProtection="0"/>
    <xf numFmtId="0" fontId="6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8" fillId="8" borderId="0" applyNumberFormat="0" applyBorder="0" applyAlignment="0" applyProtection="0"/>
    <xf numFmtId="0" fontId="9" fillId="9" borderId="0" applyNumberFormat="0" applyBorder="0" applyAlignment="0" applyProtection="0"/>
    <xf numFmtId="0" fontId="10" fillId="10" borderId="13" applyNumberFormat="0" applyAlignment="0" applyProtection="0"/>
    <xf numFmtId="0" fontId="11" fillId="11" borderId="14" applyNumberFormat="0" applyAlignment="0" applyProtection="0"/>
    <xf numFmtId="0" fontId="12" fillId="11" borderId="13" applyNumberFormat="0" applyAlignment="0" applyProtection="0"/>
    <xf numFmtId="0" fontId="13" fillId="0" borderId="15" applyNumberFormat="0" applyFill="0" applyAlignment="0" applyProtection="0"/>
    <xf numFmtId="0" fontId="14" fillId="12" borderId="16" applyNumberFormat="0" applyAlignment="0" applyProtection="0"/>
    <xf numFmtId="0" fontId="15" fillId="0" borderId="0" applyNumberFormat="0" applyFill="0" applyBorder="0" applyAlignment="0" applyProtection="0"/>
    <xf numFmtId="0" fontId="1" fillId="13" borderId="17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8" applyNumberFormat="0" applyFill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8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</cellStyleXfs>
  <cellXfs count="75">
    <xf numFmtId="0" fontId="0" fillId="0" borderId="0" xfId="0"/>
    <xf numFmtId="0" fontId="19" fillId="2" borderId="0" xfId="0" applyFont="1" applyFill="1"/>
    <xf numFmtId="0" fontId="20" fillId="2" borderId="0" xfId="0" applyFont="1" applyFill="1"/>
    <xf numFmtId="0" fontId="19" fillId="4" borderId="4" xfId="0" applyFont="1" applyFill="1" applyBorder="1" applyAlignment="1">
      <alignment horizontal="center"/>
    </xf>
    <xf numFmtId="0" fontId="19" fillId="4" borderId="5" xfId="0" applyFont="1" applyFill="1" applyBorder="1" applyAlignment="1">
      <alignment horizontal="center"/>
    </xf>
    <xf numFmtId="0" fontId="21" fillId="4" borderId="4" xfId="0" applyFont="1" applyFill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wrapText="1"/>
    </xf>
    <xf numFmtId="0" fontId="22" fillId="4" borderId="6" xfId="0" applyFont="1" applyFill="1" applyBorder="1" applyAlignment="1">
      <alignment horizontal="center" wrapText="1"/>
    </xf>
    <xf numFmtId="0" fontId="22" fillId="4" borderId="5" xfId="0" applyFont="1" applyFill="1" applyBorder="1" applyAlignment="1">
      <alignment horizontal="center" wrapText="1"/>
    </xf>
    <xf numFmtId="0" fontId="19" fillId="4" borderId="7" xfId="0" applyFont="1" applyFill="1" applyBorder="1" applyAlignment="1">
      <alignment horizontal="center"/>
    </xf>
    <xf numFmtId="0" fontId="19" fillId="4" borderId="8" xfId="0" applyFont="1" applyFill="1" applyBorder="1" applyAlignment="1">
      <alignment horizontal="center"/>
    </xf>
    <xf numFmtId="0" fontId="21" fillId="4" borderId="7" xfId="0" applyFont="1" applyFill="1" applyBorder="1" applyAlignment="1">
      <alignment horizontal="center" vertical="center" wrapText="1"/>
    </xf>
    <xf numFmtId="0" fontId="21" fillId="4" borderId="9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wrapText="1"/>
    </xf>
    <xf numFmtId="0" fontId="22" fillId="4" borderId="9" xfId="0" applyFont="1" applyFill="1" applyBorder="1" applyAlignment="1">
      <alignment horizontal="center" wrapText="1"/>
    </xf>
    <xf numFmtId="0" fontId="22" fillId="4" borderId="8" xfId="0" applyFont="1" applyFill="1" applyBorder="1" applyAlignment="1">
      <alignment horizontal="center" wrapText="1"/>
    </xf>
    <xf numFmtId="0" fontId="23" fillId="2" borderId="0" xfId="0" applyFont="1" applyFill="1"/>
    <xf numFmtId="0" fontId="20" fillId="5" borderId="0" xfId="0" applyFont="1" applyFill="1" applyAlignment="1">
      <alignment horizontal="left"/>
    </xf>
    <xf numFmtId="0" fontId="19" fillId="5" borderId="0" xfId="0" applyFont="1" applyFill="1"/>
    <xf numFmtId="0" fontId="20" fillId="6" borderId="0" xfId="0" applyFont="1" applyFill="1"/>
    <xf numFmtId="0" fontId="19" fillId="6" borderId="0" xfId="0" applyFont="1" applyFill="1"/>
    <xf numFmtId="0" fontId="20" fillId="2" borderId="3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164" fontId="20" fillId="2" borderId="2" xfId="0" applyNumberFormat="1" applyFont="1" applyFill="1" applyBorder="1" applyAlignment="1">
      <alignment horizontal="center" vertical="center"/>
    </xf>
    <xf numFmtId="1" fontId="20" fillId="2" borderId="0" xfId="0" applyNumberFormat="1" applyFont="1" applyFill="1" applyBorder="1" applyAlignment="1" applyProtection="1">
      <alignment horizontal="center" vertical="center"/>
      <protection locked="0"/>
    </xf>
    <xf numFmtId="1" fontId="19" fillId="2" borderId="0" xfId="0" applyNumberFormat="1" applyFont="1" applyFill="1" applyBorder="1" applyAlignment="1" applyProtection="1">
      <alignment horizontal="center" vertical="center"/>
      <protection locked="0"/>
    </xf>
    <xf numFmtId="164" fontId="19" fillId="2" borderId="0" xfId="1" applyNumberFormat="1" applyFont="1" applyFill="1" applyBorder="1" applyAlignment="1" applyProtection="1">
      <alignment horizontal="center" vertical="center"/>
      <protection locked="0"/>
    </xf>
    <xf numFmtId="1" fontId="20" fillId="2" borderId="2" xfId="0" applyNumberFormat="1" applyFont="1" applyFill="1" applyBorder="1" applyAlignment="1" applyProtection="1">
      <alignment horizontal="center" vertical="center"/>
      <protection locked="0"/>
    </xf>
    <xf numFmtId="1" fontId="19" fillId="2" borderId="2" xfId="0" applyNumberFormat="1" applyFont="1" applyFill="1" applyBorder="1" applyAlignment="1" applyProtection="1">
      <alignment horizontal="center" vertical="center"/>
      <protection locked="0"/>
    </xf>
    <xf numFmtId="164" fontId="19" fillId="2" borderId="2" xfId="1" applyNumberFormat="1" applyFont="1" applyFill="1" applyBorder="1" applyAlignment="1" applyProtection="1">
      <alignment horizontal="center" vertical="center"/>
      <protection locked="0"/>
    </xf>
    <xf numFmtId="0" fontId="20" fillId="2" borderId="1" xfId="0" applyFont="1" applyFill="1" applyBorder="1" applyAlignment="1">
      <alignment horizont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164" fontId="20" fillId="2" borderId="0" xfId="0" applyNumberFormat="1" applyFont="1" applyFill="1" applyBorder="1" applyAlignment="1">
      <alignment horizontal="center" vertical="center"/>
    </xf>
    <xf numFmtId="1" fontId="20" fillId="2" borderId="3" xfId="0" applyNumberFormat="1" applyFont="1" applyFill="1" applyBorder="1" applyAlignment="1" applyProtection="1">
      <alignment horizontal="center" vertical="center"/>
      <protection locked="0"/>
    </xf>
    <xf numFmtId="1" fontId="19" fillId="2" borderId="3" xfId="0" applyNumberFormat="1" applyFont="1" applyFill="1" applyBorder="1" applyAlignment="1" applyProtection="1">
      <alignment horizontal="center" vertical="center"/>
      <protection locked="0"/>
    </xf>
    <xf numFmtId="0" fontId="19" fillId="0" borderId="3" xfId="0" applyNumberFormat="1" applyFont="1" applyBorder="1" applyAlignment="1">
      <alignment horizontal="center"/>
    </xf>
    <xf numFmtId="164" fontId="19" fillId="2" borderId="3" xfId="1" applyNumberFormat="1" applyFont="1" applyFill="1" applyBorder="1" applyAlignment="1" applyProtection="1">
      <alignment horizontal="center" vertical="center"/>
      <protection locked="0"/>
    </xf>
    <xf numFmtId="0" fontId="19" fillId="0" borderId="0" xfId="0" applyNumberFormat="1" applyFont="1" applyBorder="1" applyAlignment="1">
      <alignment horizontal="center"/>
    </xf>
    <xf numFmtId="0" fontId="19" fillId="2" borderId="0" xfId="0" applyFont="1" applyFill="1" applyBorder="1" applyAlignment="1">
      <alignment vertical="center"/>
    </xf>
    <xf numFmtId="0" fontId="19" fillId="0" borderId="2" xfId="0" applyNumberFormat="1" applyFont="1" applyBorder="1" applyAlignment="1">
      <alignment horizontal="center"/>
    </xf>
    <xf numFmtId="164" fontId="20" fillId="2" borderId="3" xfId="0" applyNumberFormat="1" applyFont="1" applyFill="1" applyBorder="1" applyAlignment="1">
      <alignment horizontal="center" vertical="center"/>
    </xf>
    <xf numFmtId="0" fontId="19" fillId="0" borderId="3" xfId="0" applyNumberFormat="1" applyFont="1" applyBorder="1"/>
    <xf numFmtId="0" fontId="19" fillId="0" borderId="0" xfId="0" applyNumberFormat="1" applyFont="1"/>
    <xf numFmtId="0" fontId="19" fillId="0" borderId="0" xfId="0" applyNumberFormat="1" applyFont="1" applyBorder="1"/>
    <xf numFmtId="0" fontId="19" fillId="2" borderId="0" xfId="0" applyFont="1" applyFill="1" applyBorder="1"/>
    <xf numFmtId="0" fontId="19" fillId="0" borderId="2" xfId="0" applyNumberFormat="1" applyFont="1" applyBorder="1"/>
    <xf numFmtId="0" fontId="20" fillId="2" borderId="1" xfId="0" applyFont="1" applyFill="1" applyBorder="1" applyAlignment="1">
      <alignment horizontal="center" vertical="center"/>
    </xf>
    <xf numFmtId="1" fontId="19" fillId="2" borderId="0" xfId="0" applyNumberFormat="1" applyFont="1" applyFill="1" applyBorder="1" applyAlignment="1" applyProtection="1">
      <alignment vertical="center"/>
      <protection locked="0"/>
    </xf>
    <xf numFmtId="164" fontId="19" fillId="2" borderId="0" xfId="0" applyNumberFormat="1" applyFont="1" applyFill="1" applyBorder="1" applyAlignment="1" applyProtection="1">
      <alignment horizontal="center" vertical="center"/>
      <protection locked="0"/>
    </xf>
    <xf numFmtId="1" fontId="20" fillId="6" borderId="0" xfId="0" applyNumberFormat="1" applyFont="1" applyFill="1" applyBorder="1" applyAlignment="1" applyProtection="1">
      <alignment horizontal="center" vertical="center"/>
      <protection locked="0"/>
    </xf>
    <xf numFmtId="1" fontId="19" fillId="6" borderId="0" xfId="0" applyNumberFormat="1" applyFont="1" applyFill="1" applyBorder="1" applyAlignment="1" applyProtection="1">
      <alignment horizontal="center" vertical="center"/>
      <protection locked="0"/>
    </xf>
    <xf numFmtId="0" fontId="20" fillId="2" borderId="3" xfId="0" applyFont="1" applyFill="1" applyBorder="1" applyAlignment="1">
      <alignment horizontal="center"/>
    </xf>
    <xf numFmtId="164" fontId="20" fillId="2" borderId="0" xfId="0" applyNumberFormat="1" applyFont="1" applyFill="1" applyBorder="1" applyAlignment="1">
      <alignment horizontal="center" vertical="center"/>
    </xf>
    <xf numFmtId="1" fontId="20" fillId="2" borderId="0" xfId="0" applyNumberFormat="1" applyFont="1" applyFill="1" applyBorder="1" applyAlignment="1">
      <alignment horizontal="center" vertical="center"/>
    </xf>
    <xf numFmtId="0" fontId="20" fillId="3" borderId="3" xfId="2" applyFont="1" applyFill="1" applyBorder="1" applyAlignment="1">
      <alignment horizontal="center" vertical="center" wrapText="1"/>
    </xf>
    <xf numFmtId="3" fontId="20" fillId="3" borderId="3" xfId="2" applyNumberFormat="1" applyFont="1" applyFill="1" applyBorder="1" applyAlignment="1">
      <alignment horizontal="center" vertical="center" wrapText="1"/>
    </xf>
    <xf numFmtId="0" fontId="20" fillId="3" borderId="1" xfId="2" applyFont="1" applyFill="1" applyBorder="1" applyAlignment="1">
      <alignment horizontal="center" vertical="center"/>
    </xf>
    <xf numFmtId="0" fontId="20" fillId="3" borderId="0" xfId="2" applyFont="1" applyFill="1" applyBorder="1" applyAlignment="1">
      <alignment horizontal="center" vertical="center" wrapText="1"/>
    </xf>
    <xf numFmtId="3" fontId="20" fillId="3" borderId="0" xfId="2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/>
    </xf>
    <xf numFmtId="49" fontId="20" fillId="2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19" fillId="0" borderId="0" xfId="0" applyFont="1"/>
    <xf numFmtId="0" fontId="20" fillId="0" borderId="1" xfId="0" applyFont="1" applyBorder="1" applyAlignment="1">
      <alignment horizontal="left"/>
    </xf>
    <xf numFmtId="0" fontId="20" fillId="0" borderId="1" xfId="0" applyNumberFormat="1" applyFont="1" applyBorder="1"/>
    <xf numFmtId="0" fontId="20" fillId="0" borderId="1" xfId="0" applyFont="1" applyBorder="1" applyAlignment="1">
      <alignment horizontal="center"/>
    </xf>
    <xf numFmtId="0" fontId="20" fillId="0" borderId="1" xfId="0" applyNumberFormat="1" applyFont="1" applyBorder="1" applyAlignment="1">
      <alignment horizont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Neutral" xfId="10" builtinId="28" customBuiltin="1"/>
    <cellStyle name="Normal" xfId="0" builtinId="0"/>
    <cellStyle name="Normal 37" xfId="2" xr:uid="{00000000-0005-0000-0000-000001000000}"/>
    <cellStyle name="Notas" xfId="17" builtinId="10" customBuiltin="1"/>
    <cellStyle name="Porcentaje" xfId="1" builtinId="5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b="1"/>
              <a:t>Nacidos vivos según sexo. Municipio</a:t>
            </a:r>
            <a:r>
              <a:rPr lang="es-CO" b="1" baseline="0"/>
              <a:t> de Itagüí, año 2015 - 2024</a:t>
            </a:r>
            <a:endParaRPr lang="es-C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7057894320006337"/>
          <c:y val="0.11459999999999999"/>
          <c:w val="0.81296210697597393"/>
          <c:h val="0.6482863888888889"/>
        </c:manualLayout>
      </c:layout>
      <c:lineChart>
        <c:grouping val="standard"/>
        <c:varyColors val="0"/>
        <c:ser>
          <c:idx val="0"/>
          <c:order val="0"/>
          <c:tx>
            <c:strRef>
              <c:f>'Estadisticas Nacimiento'!$E$16</c:f>
              <c:strCache>
                <c:ptCount val="1"/>
                <c:pt idx="0">
                  <c:v>Masculino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'Estadisticas Nacimiento'!$C$18:$C$27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'Estadisticas Nacimiento'!$E$18:$E$27</c:f>
              <c:numCache>
                <c:formatCode>0</c:formatCode>
                <c:ptCount val="10"/>
                <c:pt idx="0">
                  <c:v>1220</c:v>
                </c:pt>
                <c:pt idx="1">
                  <c:v>1244</c:v>
                </c:pt>
                <c:pt idx="2">
                  <c:v>1257</c:v>
                </c:pt>
                <c:pt idx="3">
                  <c:v>1241</c:v>
                </c:pt>
                <c:pt idx="4">
                  <c:v>1177</c:v>
                </c:pt>
                <c:pt idx="5">
                  <c:v>1210</c:v>
                </c:pt>
                <c:pt idx="6">
                  <c:v>1080</c:v>
                </c:pt>
                <c:pt idx="7">
                  <c:v>1082</c:v>
                </c:pt>
                <c:pt idx="8">
                  <c:v>981</c:v>
                </c:pt>
                <c:pt idx="9">
                  <c:v>890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6A-47C6-8EA8-173AA3FD5CCC}"/>
            </c:ext>
          </c:extLst>
        </c:ser>
        <c:ser>
          <c:idx val="1"/>
          <c:order val="1"/>
          <c:tx>
            <c:strRef>
              <c:f>'Estadisticas Nacimiento'!$G$16</c:f>
              <c:strCache>
                <c:ptCount val="1"/>
                <c:pt idx="0">
                  <c:v>Femenino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'Estadisticas Nacimiento'!$C$18:$C$27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'Estadisticas Nacimiento'!$G$18:$G$27</c:f>
              <c:numCache>
                <c:formatCode>0</c:formatCode>
                <c:ptCount val="10"/>
                <c:pt idx="0">
                  <c:v>1331</c:v>
                </c:pt>
                <c:pt idx="1">
                  <c:v>1344</c:v>
                </c:pt>
                <c:pt idx="2">
                  <c:v>1350</c:v>
                </c:pt>
                <c:pt idx="3">
                  <c:v>1271</c:v>
                </c:pt>
                <c:pt idx="4">
                  <c:v>1273</c:v>
                </c:pt>
                <c:pt idx="5">
                  <c:v>1270</c:v>
                </c:pt>
                <c:pt idx="6">
                  <c:v>1125</c:v>
                </c:pt>
                <c:pt idx="7">
                  <c:v>1133</c:v>
                </c:pt>
                <c:pt idx="8">
                  <c:v>1039</c:v>
                </c:pt>
                <c:pt idx="9">
                  <c:v>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6A-47C6-8EA8-173AA3FD5CCC}"/>
            </c:ext>
          </c:extLst>
        </c:ser>
        <c:ser>
          <c:idx val="2"/>
          <c:order val="2"/>
          <c:tx>
            <c:strRef>
              <c:f>'Estadisticas Nacimiento'!$I$16</c:f>
              <c:strCache>
                <c:ptCount val="1"/>
                <c:pt idx="0">
                  <c:v>Sin dato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'Estadisticas Nacimiento'!$C$18:$C$27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'Estadisticas Nacimiento'!$I$18:$I$27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6A-47C6-8EA8-173AA3FD5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53143456"/>
        <c:axId val="-253169024"/>
      </c:lineChart>
      <c:catAx>
        <c:axId val="-2531434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253169024"/>
        <c:crosses val="autoZero"/>
        <c:auto val="1"/>
        <c:lblAlgn val="ctr"/>
        <c:lblOffset val="100"/>
        <c:noMultiLvlLbl val="0"/>
      </c:catAx>
      <c:valAx>
        <c:axId val="-25316902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 b="1"/>
                  <a:t>Número de nacidos</a:t>
                </a:r>
                <a:r>
                  <a:rPr lang="es-CO" b="1" baseline="0"/>
                  <a:t> vivos</a:t>
                </a:r>
                <a:endParaRPr lang="es-CO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253143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Nacidos vivos según grupo edad y municipio residencia habitual de la madre. </a:t>
            </a:r>
            <a:r>
              <a:rPr lang="es-CO" sz="1260" b="1" i="0" u="none" strike="noStrike" baseline="0">
                <a:effectLst/>
              </a:rPr>
              <a:t>Municipio de Itagüí, año 2015 - 2024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'Estadisticas Nacimiento'!$E$54</c:f>
              <c:strCache>
                <c:ptCount val="1"/>
                <c:pt idx="0">
                  <c:v>10 a 14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'Estadisticas Nacimiento'!$C$56:$C$65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'Estadisticas Nacimiento'!$E$56:$E$65</c:f>
              <c:numCache>
                <c:formatCode>General</c:formatCode>
                <c:ptCount val="10"/>
                <c:pt idx="0">
                  <c:v>15</c:v>
                </c:pt>
                <c:pt idx="1">
                  <c:v>12</c:v>
                </c:pt>
                <c:pt idx="2">
                  <c:v>17</c:v>
                </c:pt>
                <c:pt idx="3">
                  <c:v>11</c:v>
                </c:pt>
                <c:pt idx="4">
                  <c:v>11</c:v>
                </c:pt>
                <c:pt idx="5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6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91-4F6C-AF49-806F33BE7EC2}"/>
            </c:ext>
          </c:extLst>
        </c:ser>
        <c:ser>
          <c:idx val="1"/>
          <c:order val="1"/>
          <c:tx>
            <c:strRef>
              <c:f>'Estadisticas Nacimiento'!$G$54</c:f>
              <c:strCache>
                <c:ptCount val="1"/>
                <c:pt idx="0">
                  <c:v>15 a 19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'Estadisticas Nacimiento'!$C$56:$C$65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'Estadisticas Nacimiento'!$G$56:$G$65</c:f>
              <c:numCache>
                <c:formatCode>General</c:formatCode>
                <c:ptCount val="10"/>
                <c:pt idx="0">
                  <c:v>394</c:v>
                </c:pt>
                <c:pt idx="1">
                  <c:v>410</c:v>
                </c:pt>
                <c:pt idx="2">
                  <c:v>371</c:v>
                </c:pt>
                <c:pt idx="3">
                  <c:v>311</c:v>
                </c:pt>
                <c:pt idx="4">
                  <c:v>262</c:v>
                </c:pt>
                <c:pt idx="5">
                  <c:v>267</c:v>
                </c:pt>
                <c:pt idx="6">
                  <c:v>230</c:v>
                </c:pt>
                <c:pt idx="7">
                  <c:v>206</c:v>
                </c:pt>
                <c:pt idx="8">
                  <c:v>166</c:v>
                </c:pt>
                <c:pt idx="9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91-4F6C-AF49-806F33BE7EC2}"/>
            </c:ext>
          </c:extLst>
        </c:ser>
        <c:ser>
          <c:idx val="2"/>
          <c:order val="2"/>
          <c:tx>
            <c:strRef>
              <c:f>'Estadisticas Nacimiento'!$I$54</c:f>
              <c:strCache>
                <c:ptCount val="1"/>
                <c:pt idx="0">
                  <c:v>20 a 24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'Estadisticas Nacimiento'!$C$56:$C$65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'Estadisticas Nacimiento'!$I$56:$I$65</c:f>
              <c:numCache>
                <c:formatCode>General</c:formatCode>
                <c:ptCount val="10"/>
                <c:pt idx="0">
                  <c:v>764</c:v>
                </c:pt>
                <c:pt idx="1">
                  <c:v>763</c:v>
                </c:pt>
                <c:pt idx="2">
                  <c:v>727</c:v>
                </c:pt>
                <c:pt idx="3">
                  <c:v>736</c:v>
                </c:pt>
                <c:pt idx="4">
                  <c:v>753</c:v>
                </c:pt>
                <c:pt idx="5">
                  <c:v>700</c:v>
                </c:pt>
                <c:pt idx="6">
                  <c:v>615</c:v>
                </c:pt>
                <c:pt idx="7">
                  <c:v>594</c:v>
                </c:pt>
                <c:pt idx="8">
                  <c:v>519</c:v>
                </c:pt>
                <c:pt idx="9">
                  <c:v>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91-4F6C-AF49-806F33BE7EC2}"/>
            </c:ext>
          </c:extLst>
        </c:ser>
        <c:ser>
          <c:idx val="3"/>
          <c:order val="3"/>
          <c:tx>
            <c:strRef>
              <c:f>'Estadisticas Nacimiento'!$K$54</c:f>
              <c:strCache>
                <c:ptCount val="1"/>
                <c:pt idx="0">
                  <c:v>25 a 29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'Estadisticas Nacimiento'!$C$56:$C$65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'Estadisticas Nacimiento'!$K$56:$K$65</c:f>
              <c:numCache>
                <c:formatCode>General</c:formatCode>
                <c:ptCount val="10"/>
                <c:pt idx="0">
                  <c:v>670</c:v>
                </c:pt>
                <c:pt idx="1">
                  <c:v>700</c:v>
                </c:pt>
                <c:pt idx="2">
                  <c:v>707</c:v>
                </c:pt>
                <c:pt idx="3">
                  <c:v>702</c:v>
                </c:pt>
                <c:pt idx="4">
                  <c:v>715</c:v>
                </c:pt>
                <c:pt idx="5">
                  <c:v>748</c:v>
                </c:pt>
                <c:pt idx="6">
                  <c:v>616</c:v>
                </c:pt>
                <c:pt idx="7">
                  <c:v>623</c:v>
                </c:pt>
                <c:pt idx="8">
                  <c:v>596</c:v>
                </c:pt>
                <c:pt idx="9">
                  <c:v>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91-4F6C-AF49-806F33BE7EC2}"/>
            </c:ext>
          </c:extLst>
        </c:ser>
        <c:ser>
          <c:idx val="4"/>
          <c:order val="4"/>
          <c:tx>
            <c:strRef>
              <c:f>'Estadisticas Nacimiento'!$M$54</c:f>
              <c:strCache>
                <c:ptCount val="1"/>
                <c:pt idx="0">
                  <c:v>30 a 34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'Estadisticas Nacimiento'!$C$56:$C$65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'Estadisticas Nacimiento'!$M$56:$M$65</c:f>
              <c:numCache>
                <c:formatCode>General</c:formatCode>
                <c:ptCount val="10"/>
                <c:pt idx="0">
                  <c:v>455</c:v>
                </c:pt>
                <c:pt idx="1">
                  <c:v>457</c:v>
                </c:pt>
                <c:pt idx="2">
                  <c:v>486</c:v>
                </c:pt>
                <c:pt idx="3">
                  <c:v>481</c:v>
                </c:pt>
                <c:pt idx="4">
                  <c:v>453</c:v>
                </c:pt>
                <c:pt idx="5">
                  <c:v>491</c:v>
                </c:pt>
                <c:pt idx="6">
                  <c:v>439</c:v>
                </c:pt>
                <c:pt idx="7">
                  <c:v>516</c:v>
                </c:pt>
                <c:pt idx="8">
                  <c:v>464</c:v>
                </c:pt>
                <c:pt idx="9">
                  <c:v>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91-4F6C-AF49-806F33BE7EC2}"/>
            </c:ext>
          </c:extLst>
        </c:ser>
        <c:ser>
          <c:idx val="5"/>
          <c:order val="5"/>
          <c:tx>
            <c:strRef>
              <c:f>'Estadisticas Nacimiento'!$O$54</c:f>
              <c:strCache>
                <c:ptCount val="1"/>
                <c:pt idx="0">
                  <c:v>35 a 39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'Estadisticas Nacimiento'!$C$56:$C$65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'Estadisticas Nacimiento'!$O$56:$O$65</c:f>
              <c:numCache>
                <c:formatCode>General</c:formatCode>
                <c:ptCount val="10"/>
                <c:pt idx="0">
                  <c:v>200</c:v>
                </c:pt>
                <c:pt idx="1">
                  <c:v>201</c:v>
                </c:pt>
                <c:pt idx="2">
                  <c:v>243</c:v>
                </c:pt>
                <c:pt idx="3">
                  <c:v>230</c:v>
                </c:pt>
                <c:pt idx="4">
                  <c:v>207</c:v>
                </c:pt>
                <c:pt idx="5">
                  <c:v>227</c:v>
                </c:pt>
                <c:pt idx="6">
                  <c:v>245</c:v>
                </c:pt>
                <c:pt idx="7">
                  <c:v>228</c:v>
                </c:pt>
                <c:pt idx="8">
                  <c:v>219</c:v>
                </c:pt>
                <c:pt idx="9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891-4F6C-AF49-806F33BE7EC2}"/>
            </c:ext>
          </c:extLst>
        </c:ser>
        <c:ser>
          <c:idx val="6"/>
          <c:order val="6"/>
          <c:tx>
            <c:strRef>
              <c:f>'Estadisticas Nacimiento'!$Q$54</c:f>
              <c:strCache>
                <c:ptCount val="1"/>
                <c:pt idx="0">
                  <c:v>40 a 44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'Estadisticas Nacimiento'!$C$56:$C$65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'Estadisticas Nacimiento'!$Q$56:$Q$65</c:f>
              <c:numCache>
                <c:formatCode>General</c:formatCode>
                <c:ptCount val="10"/>
                <c:pt idx="0">
                  <c:v>47</c:v>
                </c:pt>
                <c:pt idx="1">
                  <c:v>43</c:v>
                </c:pt>
                <c:pt idx="2">
                  <c:v>55</c:v>
                </c:pt>
                <c:pt idx="3">
                  <c:v>41</c:v>
                </c:pt>
                <c:pt idx="4">
                  <c:v>46</c:v>
                </c:pt>
                <c:pt idx="5">
                  <c:v>41</c:v>
                </c:pt>
                <c:pt idx="6">
                  <c:v>48</c:v>
                </c:pt>
                <c:pt idx="7">
                  <c:v>42</c:v>
                </c:pt>
                <c:pt idx="8">
                  <c:v>48</c:v>
                </c:pt>
                <c:pt idx="9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891-4F6C-AF49-806F33BE7EC2}"/>
            </c:ext>
          </c:extLst>
        </c:ser>
        <c:ser>
          <c:idx val="7"/>
          <c:order val="7"/>
          <c:tx>
            <c:strRef>
              <c:f>'Estadisticas Nacimiento'!$S$54</c:f>
              <c:strCache>
                <c:ptCount val="1"/>
                <c:pt idx="0">
                  <c:v>45 a 49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'Estadisticas Nacimiento'!$C$56:$C$65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'Estadisticas Nacimiento'!$S$56:$S$65</c:f>
              <c:numCache>
                <c:formatCode>General</c:formatCode>
                <c:ptCount val="10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891-4F6C-AF49-806F33BE7EC2}"/>
            </c:ext>
          </c:extLst>
        </c:ser>
        <c:ser>
          <c:idx val="8"/>
          <c:order val="8"/>
          <c:tx>
            <c:strRef>
              <c:f>'Estadisticas Nacimiento'!$U$54</c:f>
              <c:strCache>
                <c:ptCount val="1"/>
                <c:pt idx="0">
                  <c:v>50 a 54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'Estadisticas Nacimiento'!$C$56:$C$65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'Estadisticas Nacimiento'!$U$56:$U$65</c:f>
              <c:numCache>
                <c:formatCode>0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891-4F6C-AF49-806F33BE7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53144000"/>
        <c:axId val="-253159776"/>
      </c:barChart>
      <c:catAx>
        <c:axId val="-253144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Grupo</a:t>
                </a:r>
                <a:r>
                  <a:rPr lang="es-CO" baseline="0"/>
                  <a:t> de edad</a:t>
                </a:r>
                <a:endParaRPr lang="es-CO"/>
              </a:p>
            </c:rich>
          </c:tx>
          <c:layout>
            <c:manualLayout>
              <c:xMode val="edge"/>
              <c:yMode val="edge"/>
              <c:x val="0.44404278930011787"/>
              <c:y val="0.832885679252591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253159776"/>
        <c:crosses val="autoZero"/>
        <c:auto val="1"/>
        <c:lblAlgn val="ctr"/>
        <c:lblOffset val="100"/>
        <c:noMultiLvlLbl val="0"/>
      </c:catAx>
      <c:valAx>
        <c:axId val="-25315977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Número</a:t>
                </a:r>
                <a:r>
                  <a:rPr lang="es-CO" baseline="0"/>
                  <a:t> de casos</a:t>
                </a:r>
                <a:endParaRPr lang="es-CO"/>
              </a:p>
            </c:rich>
          </c:tx>
          <c:layout>
            <c:manualLayout>
              <c:xMode val="edge"/>
              <c:yMode val="edge"/>
              <c:x val="3.0430973180086394E-5"/>
              <c:y val="0.2889631538316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253144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Nacidos vivos según zona habitual de la madre</a:t>
            </a:r>
            <a:r>
              <a:rPr lang="es-CO" sz="1260" b="1" i="0" u="none" strike="noStrike" baseline="0">
                <a:effectLst/>
              </a:rPr>
              <a:t>. Municipio de Itagüí, año 2015 - 2024</a:t>
            </a:r>
            <a:endParaRPr lang="es-CO"/>
          </a:p>
        </c:rich>
      </c:tx>
      <c:layout>
        <c:manualLayout>
          <c:xMode val="edge"/>
          <c:yMode val="edge"/>
          <c:x val="0.13867733016538386"/>
          <c:y val="2.50391591313118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3256451224959626"/>
          <c:y val="0.20810138275522144"/>
          <c:w val="0.84992303198982921"/>
          <c:h val="0.532153739747169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Nacimiento'!$E$91</c:f>
              <c:strCache>
                <c:ptCount val="1"/>
                <c:pt idx="0">
                  <c:v>Cabecera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'Estadisticas Nacimiento'!$C$93:$C$102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'Estadisticas Nacimiento'!$E$93:$E$102</c:f>
              <c:numCache>
                <c:formatCode>General</c:formatCode>
                <c:ptCount val="10"/>
                <c:pt idx="0">
                  <c:v>2344</c:v>
                </c:pt>
                <c:pt idx="1">
                  <c:v>2363</c:v>
                </c:pt>
                <c:pt idx="2">
                  <c:v>2364</c:v>
                </c:pt>
                <c:pt idx="3">
                  <c:v>2227</c:v>
                </c:pt>
                <c:pt idx="4">
                  <c:v>2101</c:v>
                </c:pt>
                <c:pt idx="5">
                  <c:v>2045</c:v>
                </c:pt>
                <c:pt idx="6">
                  <c:v>1816</c:v>
                </c:pt>
                <c:pt idx="7">
                  <c:v>1844</c:v>
                </c:pt>
                <c:pt idx="8">
                  <c:v>1708</c:v>
                </c:pt>
                <c:pt idx="9">
                  <c:v>1456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21-45FA-9970-A7E4414EDE2E}"/>
            </c:ext>
          </c:extLst>
        </c:ser>
        <c:ser>
          <c:idx val="1"/>
          <c:order val="1"/>
          <c:tx>
            <c:strRef>
              <c:f>'Estadisticas Nacimiento'!$G$91</c:f>
              <c:strCache>
                <c:ptCount val="1"/>
                <c:pt idx="0">
                  <c:v>Resto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'Estadisticas Nacimiento'!$C$93:$C$102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'Estadisticas Nacimiento'!$G$93:$G$102</c:f>
              <c:numCache>
                <c:formatCode>0</c:formatCode>
                <c:ptCount val="10"/>
                <c:pt idx="0">
                  <c:v>207</c:v>
                </c:pt>
                <c:pt idx="1">
                  <c:v>225</c:v>
                </c:pt>
                <c:pt idx="2">
                  <c:v>243</c:v>
                </c:pt>
                <c:pt idx="3">
                  <c:v>285</c:v>
                </c:pt>
                <c:pt idx="4">
                  <c:v>349</c:v>
                </c:pt>
                <c:pt idx="5">
                  <c:v>435</c:v>
                </c:pt>
                <c:pt idx="6">
                  <c:v>389</c:v>
                </c:pt>
                <c:pt idx="7">
                  <c:v>371</c:v>
                </c:pt>
                <c:pt idx="8">
                  <c:v>312</c:v>
                </c:pt>
                <c:pt idx="9">
                  <c:v>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21-45FA-9970-A7E4414ED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53164128"/>
        <c:axId val="-253168480"/>
      </c:barChart>
      <c:catAx>
        <c:axId val="-253164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Año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253168480"/>
        <c:crosses val="autoZero"/>
        <c:auto val="1"/>
        <c:lblAlgn val="ctr"/>
        <c:lblOffset val="100"/>
        <c:noMultiLvlLbl val="0"/>
      </c:catAx>
      <c:valAx>
        <c:axId val="-2531684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Número de nacidos vivos</a:t>
                </a:r>
              </a:p>
            </c:rich>
          </c:tx>
          <c:layout>
            <c:manualLayout>
              <c:xMode val="edge"/>
              <c:yMode val="edge"/>
              <c:x val="1.7761898052296117E-2"/>
              <c:y val="0.172965768697683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253164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b="1"/>
              <a:t>Nacidos vivos según peso al nacer</a:t>
            </a:r>
            <a:r>
              <a:rPr lang="es-CO" sz="1260" b="1" i="0" u="none" strike="noStrike" baseline="0">
                <a:effectLst/>
              </a:rPr>
              <a:t>. Municipio de Itagüí, año 2015 - 2024</a:t>
            </a:r>
            <a:endParaRPr lang="es-CO" b="1"/>
          </a:p>
        </c:rich>
      </c:tx>
      <c:layout>
        <c:manualLayout>
          <c:xMode val="edge"/>
          <c:yMode val="edge"/>
          <c:x val="0.13932956732693602"/>
          <c:y val="5.78448999160973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4077958420783343"/>
          <c:y val="0.19632266570777898"/>
          <c:w val="0.8397708374665428"/>
          <c:h val="0.65112405609492985"/>
        </c:manualLayout>
      </c:layout>
      <c:lineChart>
        <c:grouping val="standard"/>
        <c:varyColors val="0"/>
        <c:ser>
          <c:idx val="0"/>
          <c:order val="0"/>
          <c:tx>
            <c:strRef>
              <c:f>'Estadisticas Nacimiento'!$E$163</c:f>
              <c:strCache>
                <c:ptCount val="1"/>
                <c:pt idx="0">
                  <c:v>&lt;2500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'Estadisticas Nacimiento'!$C$165:$C$174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'Estadisticas Nacimiento'!$F$165:$F$174</c:f>
              <c:numCache>
                <c:formatCode>0.0</c:formatCode>
                <c:ptCount val="10"/>
                <c:pt idx="0">
                  <c:v>9.6432771462171711</c:v>
                </c:pt>
                <c:pt idx="1">
                  <c:v>9.7758887171561053</c:v>
                </c:pt>
                <c:pt idx="2">
                  <c:v>9.8580744150364392</c:v>
                </c:pt>
                <c:pt idx="3">
                  <c:v>9.8726114649681538</c:v>
                </c:pt>
                <c:pt idx="4">
                  <c:v>9.7142857142857135</c:v>
                </c:pt>
                <c:pt idx="5">
                  <c:v>8.185483870967742</c:v>
                </c:pt>
                <c:pt idx="6">
                  <c:v>10.884353741496598</c:v>
                </c:pt>
                <c:pt idx="7">
                  <c:v>11.060948081264108</c:v>
                </c:pt>
                <c:pt idx="8">
                  <c:v>11.08910891089109</c:v>
                </c:pt>
                <c:pt idx="9">
                  <c:v>11.61217587373168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F8-4CC2-87EA-0D7F0CB9F795}"/>
            </c:ext>
          </c:extLst>
        </c:ser>
        <c:ser>
          <c:idx val="1"/>
          <c:order val="1"/>
          <c:tx>
            <c:strRef>
              <c:f>'Estadisticas Nacimiento'!$G$163</c:f>
              <c:strCache>
                <c:ptCount val="1"/>
                <c:pt idx="0">
                  <c:v>&gt;=2500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'Estadisticas Nacimiento'!$C$165:$C$174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'Estadisticas Nacimiento'!$H$165:$H$174</c:f>
              <c:numCache>
                <c:formatCode>0.0</c:formatCode>
                <c:ptCount val="10"/>
                <c:pt idx="0">
                  <c:v>90.356722853782827</c:v>
                </c:pt>
                <c:pt idx="1">
                  <c:v>90.185471406491502</c:v>
                </c:pt>
                <c:pt idx="2">
                  <c:v>90.141925584963559</c:v>
                </c:pt>
                <c:pt idx="3">
                  <c:v>90.127388535031855</c:v>
                </c:pt>
                <c:pt idx="4">
                  <c:v>90.285714285714278</c:v>
                </c:pt>
                <c:pt idx="5">
                  <c:v>91.814516129032256</c:v>
                </c:pt>
                <c:pt idx="6">
                  <c:v>89.115646258503403</c:v>
                </c:pt>
                <c:pt idx="7">
                  <c:v>88.939051918735885</c:v>
                </c:pt>
                <c:pt idx="8">
                  <c:v>88.910891089108915</c:v>
                </c:pt>
                <c:pt idx="9">
                  <c:v>88.387824126268328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F8-4CC2-87EA-0D7F0CB9F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53144544"/>
        <c:axId val="-253166848"/>
      </c:lineChart>
      <c:catAx>
        <c:axId val="-2531445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253166848"/>
        <c:crosses val="autoZero"/>
        <c:auto val="1"/>
        <c:lblAlgn val="ctr"/>
        <c:lblOffset val="100"/>
        <c:noMultiLvlLbl val="0"/>
      </c:catAx>
      <c:valAx>
        <c:axId val="-25316684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 b="1"/>
                  <a:t>Número</a:t>
                </a:r>
                <a:r>
                  <a:rPr lang="es-CO" b="1" baseline="0"/>
                  <a:t> de nacidos vivos</a:t>
                </a:r>
                <a:endParaRPr lang="es-CO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2531445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Nacidos vivos según sitio de parto</a:t>
            </a:r>
            <a:r>
              <a:rPr lang="es-CO" sz="1260" b="1" i="0" u="none" strike="noStrike" baseline="0">
                <a:effectLst/>
              </a:rPr>
              <a:t>. Municipio de Itagüí, año 2015 - 2024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1501406517976694"/>
          <c:y val="0.12115954185337913"/>
          <c:w val="0.71480546269642031"/>
          <c:h val="0.718482778004934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Nacimiento'!$E$201</c:f>
              <c:strCache>
                <c:ptCount val="1"/>
                <c:pt idx="0">
                  <c:v>Institución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'Estadisticas Nacimiento'!$C$203:$C$212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'Estadisticas Nacimiento'!$E$203:$E$212</c:f>
              <c:numCache>
                <c:formatCode>General</c:formatCode>
                <c:ptCount val="10"/>
                <c:pt idx="0">
                  <c:v>2545</c:v>
                </c:pt>
                <c:pt idx="1">
                  <c:v>2581</c:v>
                </c:pt>
                <c:pt idx="2">
                  <c:v>2601</c:v>
                </c:pt>
                <c:pt idx="3">
                  <c:v>2510</c:v>
                </c:pt>
                <c:pt idx="4">
                  <c:v>2447</c:v>
                </c:pt>
                <c:pt idx="5">
                  <c:v>2476</c:v>
                </c:pt>
                <c:pt idx="6">
                  <c:v>2203</c:v>
                </c:pt>
                <c:pt idx="7">
                  <c:v>2212</c:v>
                </c:pt>
                <c:pt idx="8">
                  <c:v>2018</c:v>
                </c:pt>
                <c:pt idx="9">
                  <c:v>1771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B3-44A2-8267-60CD574915B6}"/>
            </c:ext>
          </c:extLst>
        </c:ser>
        <c:ser>
          <c:idx val="1"/>
          <c:order val="1"/>
          <c:tx>
            <c:strRef>
              <c:f>'Estadisticas Nacimiento'!$G$201</c:f>
              <c:strCache>
                <c:ptCount val="1"/>
                <c:pt idx="0">
                  <c:v>Domicilio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'Estadisticas Nacimiento'!$C$203:$C$212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'Estadisticas Nacimiento'!$G$203:$G$210</c:f>
              <c:numCache>
                <c:formatCode>General</c:formatCode>
                <c:ptCount val="8"/>
                <c:pt idx="0">
                  <c:v>4</c:v>
                </c:pt>
                <c:pt idx="1">
                  <c:v>6</c:v>
                </c:pt>
                <c:pt idx="2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B3-44A2-8267-60CD57491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-253167936"/>
        <c:axId val="-253167392"/>
      </c:barChart>
      <c:catAx>
        <c:axId val="-253167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Año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253167392"/>
        <c:crosses val="autoZero"/>
        <c:auto val="1"/>
        <c:lblAlgn val="ctr"/>
        <c:lblOffset val="100"/>
        <c:noMultiLvlLbl val="0"/>
      </c:catAx>
      <c:valAx>
        <c:axId val="-2531673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1.0884353075190922E-2"/>
              <c:y val="0.316088192283922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25316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/>
              <a:t>Nacidos vivos según régimen seguridad social. </a:t>
            </a:r>
            <a:r>
              <a:rPr lang="es-CO" sz="1260" b="1" i="0" u="none" strike="noStrike" baseline="0">
                <a:effectLst/>
              </a:rPr>
              <a:t>Municipio de Itagüí, año 2015 - 2024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'Estadisticas Nacimiento'!$E$127</c:f>
              <c:strCache>
                <c:ptCount val="1"/>
                <c:pt idx="0">
                  <c:v>Contributivo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'Estadisticas Nacimiento'!$C$129:$C$138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'Estadisticas Nacimiento'!$E$129:$E$138</c:f>
              <c:numCache>
                <c:formatCode>General</c:formatCode>
                <c:ptCount val="10"/>
                <c:pt idx="0">
                  <c:v>1842</c:v>
                </c:pt>
                <c:pt idx="1">
                  <c:v>1909</c:v>
                </c:pt>
                <c:pt idx="2">
                  <c:v>1938</c:v>
                </c:pt>
                <c:pt idx="3">
                  <c:v>1830</c:v>
                </c:pt>
                <c:pt idx="4">
                  <c:v>1696</c:v>
                </c:pt>
                <c:pt idx="5">
                  <c:v>1637</c:v>
                </c:pt>
                <c:pt idx="6">
                  <c:v>1493</c:v>
                </c:pt>
                <c:pt idx="7">
                  <c:v>1547</c:v>
                </c:pt>
                <c:pt idx="8">
                  <c:v>1443</c:v>
                </c:pt>
                <c:pt idx="9">
                  <c:v>1238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63-41BC-AEA6-9B22F981D6EE}"/>
            </c:ext>
          </c:extLst>
        </c:ser>
        <c:ser>
          <c:idx val="1"/>
          <c:order val="1"/>
          <c:tx>
            <c:strRef>
              <c:f>'Estadisticas Nacimiento'!$G$127</c:f>
              <c:strCache>
                <c:ptCount val="1"/>
                <c:pt idx="0">
                  <c:v>Subsidiado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'Estadisticas Nacimiento'!$C$129:$C$138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'Estadisticas Nacimiento'!$G$129:$G$138</c:f>
              <c:numCache>
                <c:formatCode>General</c:formatCode>
                <c:ptCount val="10"/>
                <c:pt idx="0">
                  <c:v>534</c:v>
                </c:pt>
                <c:pt idx="1">
                  <c:v>535</c:v>
                </c:pt>
                <c:pt idx="2">
                  <c:v>531</c:v>
                </c:pt>
                <c:pt idx="3">
                  <c:v>489</c:v>
                </c:pt>
                <c:pt idx="4">
                  <c:v>427</c:v>
                </c:pt>
                <c:pt idx="5">
                  <c:v>434</c:v>
                </c:pt>
                <c:pt idx="6">
                  <c:v>385</c:v>
                </c:pt>
                <c:pt idx="7">
                  <c:v>467</c:v>
                </c:pt>
                <c:pt idx="8">
                  <c:v>462</c:v>
                </c:pt>
                <c:pt idx="9">
                  <c:v>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63-41BC-AEA6-9B22F981D6EE}"/>
            </c:ext>
          </c:extLst>
        </c:ser>
        <c:ser>
          <c:idx val="2"/>
          <c:order val="2"/>
          <c:tx>
            <c:strRef>
              <c:f>'Estadisticas Nacimiento'!$I$127</c:f>
              <c:strCache>
                <c:ptCount val="1"/>
                <c:pt idx="0">
                  <c:v>Excepción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'Estadisticas Nacimiento'!$C$129:$C$138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'Estadisticas Nacimiento'!$I$129:$I$138</c:f>
              <c:numCache>
                <c:formatCode>General</c:formatCode>
                <c:ptCount val="10"/>
                <c:pt idx="0">
                  <c:v>53</c:v>
                </c:pt>
                <c:pt idx="1">
                  <c:v>49</c:v>
                </c:pt>
                <c:pt idx="2">
                  <c:v>51</c:v>
                </c:pt>
                <c:pt idx="3">
                  <c:v>34</c:v>
                </c:pt>
                <c:pt idx="4">
                  <c:v>29</c:v>
                </c:pt>
                <c:pt idx="5">
                  <c:v>28</c:v>
                </c:pt>
                <c:pt idx="6">
                  <c:v>16</c:v>
                </c:pt>
                <c:pt idx="7">
                  <c:v>15</c:v>
                </c:pt>
                <c:pt idx="8">
                  <c:v>18</c:v>
                </c:pt>
                <c:pt idx="9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63-41BC-AEA6-9B22F981D6EE}"/>
            </c:ext>
          </c:extLst>
        </c:ser>
        <c:ser>
          <c:idx val="3"/>
          <c:order val="3"/>
          <c:tx>
            <c:strRef>
              <c:f>'Estadisticas Nacimiento'!$K$127</c:f>
              <c:strCache>
                <c:ptCount val="1"/>
                <c:pt idx="0">
                  <c:v>Especial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f>'Estadisticas Nacimiento'!$C$129:$C$138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'Estadisticas Nacimiento'!$K$129:$K$136</c:f>
              <c:numCache>
                <c:formatCode>General</c:formatCode>
                <c:ptCount val="8"/>
                <c:pt idx="1">
                  <c:v>2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63-41BC-AEA6-9B22F981D6EE}"/>
            </c:ext>
          </c:extLst>
        </c:ser>
        <c:ser>
          <c:idx val="4"/>
          <c:order val="4"/>
          <c:tx>
            <c:strRef>
              <c:f>'Estadisticas Nacimiento'!$M$127</c:f>
              <c:strCache>
                <c:ptCount val="1"/>
                <c:pt idx="0">
                  <c:v>No asegurado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'Estadisticas Nacimiento'!$C$129:$C$138</c:f>
              <c:numCache>
                <c:formatCode>0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'Estadisticas Nacimiento'!$M$129:$M$138</c:f>
              <c:numCache>
                <c:formatCode>General</c:formatCode>
                <c:ptCount val="10"/>
                <c:pt idx="0">
                  <c:v>122</c:v>
                </c:pt>
                <c:pt idx="1">
                  <c:v>93</c:v>
                </c:pt>
                <c:pt idx="2">
                  <c:v>87</c:v>
                </c:pt>
                <c:pt idx="3">
                  <c:v>158</c:v>
                </c:pt>
                <c:pt idx="4">
                  <c:v>297</c:v>
                </c:pt>
                <c:pt idx="5">
                  <c:v>381</c:v>
                </c:pt>
                <c:pt idx="6">
                  <c:v>311</c:v>
                </c:pt>
                <c:pt idx="7">
                  <c:v>186</c:v>
                </c:pt>
                <c:pt idx="8">
                  <c:v>97</c:v>
                </c:pt>
                <c:pt idx="9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63-41BC-AEA6-9B22F981D6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-253153248"/>
        <c:axId val="-253154336"/>
      </c:barChart>
      <c:catAx>
        <c:axId val="-253153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Año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253154336"/>
        <c:crosses val="autoZero"/>
        <c:auto val="1"/>
        <c:lblAlgn val="ctr"/>
        <c:lblOffset val="100"/>
        <c:noMultiLvlLbl val="0"/>
      </c:catAx>
      <c:valAx>
        <c:axId val="-2531543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CO"/>
                  <a:t>Número</a:t>
                </a:r>
                <a:r>
                  <a:rPr lang="es-CO" baseline="0"/>
                  <a:t> de nacidos vivos</a:t>
                </a:r>
                <a:endParaRPr lang="es-CO"/>
              </a:p>
            </c:rich>
          </c:tx>
          <c:layout>
            <c:manualLayout>
              <c:xMode val="edge"/>
              <c:yMode val="edge"/>
              <c:x val="2.0220100224698192E-4"/>
              <c:y val="0.189287046073917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253153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/>
              <a:t>Nacidos vivos según municipio de Ocurrencia del Parto. Año 2015 - 2024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'Estadisticas Nacimiento'!$D$309</c:f>
              <c:strCache>
                <c:ptCount val="1"/>
                <c:pt idx="0">
                  <c:v>ITAGÜÍ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'Estadisticas Nacimiento'!$C$310:$C$319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'Estadisticas Nacimiento'!$D$310:$D$319</c:f>
              <c:numCache>
                <c:formatCode>General</c:formatCode>
                <c:ptCount val="10"/>
                <c:pt idx="0">
                  <c:v>65</c:v>
                </c:pt>
                <c:pt idx="1">
                  <c:v>37</c:v>
                </c:pt>
                <c:pt idx="2">
                  <c:v>38</c:v>
                </c:pt>
                <c:pt idx="3">
                  <c:v>37</c:v>
                </c:pt>
                <c:pt idx="4">
                  <c:v>54</c:v>
                </c:pt>
                <c:pt idx="5">
                  <c:v>76</c:v>
                </c:pt>
                <c:pt idx="6">
                  <c:v>69</c:v>
                </c:pt>
                <c:pt idx="7">
                  <c:v>50</c:v>
                </c:pt>
                <c:pt idx="8">
                  <c:v>20</c:v>
                </c:pt>
                <c:pt idx="9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6E-4276-AC81-BE50720D0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6471695"/>
        <c:axId val="1106463791"/>
      </c:lineChart>
      <c:catAx>
        <c:axId val="1106471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106463791"/>
        <c:crosses val="autoZero"/>
        <c:auto val="1"/>
        <c:lblAlgn val="ctr"/>
        <c:lblOffset val="100"/>
        <c:noMultiLvlLbl val="0"/>
      </c:catAx>
      <c:valAx>
        <c:axId val="11064637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1064716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tx1">
              <a:lumMod val="95000"/>
              <a:lumOff val="5000"/>
            </a:schemeClr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200" b="1"/>
              <a:t>Nacidos vivos según los diez</a:t>
            </a:r>
            <a:r>
              <a:rPr lang="es-CO" sz="1200" b="1" baseline="0"/>
              <a:t> primeros </a:t>
            </a:r>
            <a:r>
              <a:rPr lang="es-CO" sz="1200" b="1"/>
              <a:t>municipio de Atención del Parto - Residentes de Itagüí. Año</a:t>
            </a:r>
            <a:r>
              <a:rPr lang="es-CO" sz="1200" b="1" baseline="0"/>
              <a:t> 2022 - 2024</a:t>
            </a:r>
            <a:endParaRPr lang="es-CO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'Estadisticas Nacimiento'!$K$274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'Estadisticas Nacimiento'!$C$274:$C$284</c15:sqref>
                  </c15:fullRef>
                </c:ext>
              </c:extLst>
              <c:f>'Estadisticas Nacimiento'!$C$275:$C$284</c:f>
              <c:strCache>
                <c:ptCount val="10"/>
                <c:pt idx="0">
                  <c:v>MEDELLÍN</c:v>
                </c:pt>
                <c:pt idx="1">
                  <c:v>ENVIGADO</c:v>
                </c:pt>
                <c:pt idx="2">
                  <c:v>ITAGÜÍ</c:v>
                </c:pt>
                <c:pt idx="3">
                  <c:v>CALDAS</c:v>
                </c:pt>
                <c:pt idx="4">
                  <c:v>RIONEGRO</c:v>
                </c:pt>
                <c:pt idx="5">
                  <c:v>BELLO</c:v>
                </c:pt>
                <c:pt idx="6">
                  <c:v>LA ESTRELLA</c:v>
                </c:pt>
                <c:pt idx="7">
                  <c:v>SABANETA</c:v>
                </c:pt>
                <c:pt idx="8">
                  <c:v>ITUANGO</c:v>
                </c:pt>
                <c:pt idx="9">
                  <c:v>CAUCASIA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'Estadisticas Nacimiento'!$K$275:$K$284</c15:sqref>
                  </c15:fullRef>
                </c:ext>
              </c:extLst>
              <c:f>'Estadisticas Nacimiento'!$K$276:$K$284</c:f>
              <c:numCache>
                <c:formatCode>General</c:formatCode>
                <c:ptCount val="9"/>
                <c:pt idx="0">
                  <c:v>1042</c:v>
                </c:pt>
                <c:pt idx="1">
                  <c:v>62</c:v>
                </c:pt>
                <c:pt idx="2">
                  <c:v>24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64-4AE5-887B-0D42F1E7F138}"/>
            </c:ext>
          </c:extLst>
        </c:ser>
        <c:ser>
          <c:idx val="1"/>
          <c:order val="1"/>
          <c:tx>
            <c:strRef>
              <c:f>'Estadisticas Nacimiento'!$L$274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'Estadisticas Nacimiento'!$C$274:$C$284</c15:sqref>
                  </c15:fullRef>
                </c:ext>
              </c:extLst>
              <c:f>'Estadisticas Nacimiento'!$C$275:$C$284</c:f>
              <c:strCache>
                <c:ptCount val="10"/>
                <c:pt idx="0">
                  <c:v>MEDELLÍN</c:v>
                </c:pt>
                <c:pt idx="1">
                  <c:v>ENVIGADO</c:v>
                </c:pt>
                <c:pt idx="2">
                  <c:v>ITAGÜÍ</c:v>
                </c:pt>
                <c:pt idx="3">
                  <c:v>CALDAS</c:v>
                </c:pt>
                <c:pt idx="4">
                  <c:v>RIONEGRO</c:v>
                </c:pt>
                <c:pt idx="5">
                  <c:v>BELLO</c:v>
                </c:pt>
                <c:pt idx="6">
                  <c:v>LA ESTRELLA</c:v>
                </c:pt>
                <c:pt idx="7">
                  <c:v>SABANETA</c:v>
                </c:pt>
                <c:pt idx="8">
                  <c:v>ITUANGO</c:v>
                </c:pt>
                <c:pt idx="9">
                  <c:v>CAUCASIA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'Estadisticas Nacimiento'!$L$275:$L$284</c15:sqref>
                  </c15:fullRef>
                </c:ext>
              </c:extLst>
              <c:f>'Estadisticas Nacimiento'!$L$276:$L$284</c:f>
              <c:numCache>
                <c:formatCode>General</c:formatCode>
                <c:ptCount val="9"/>
                <c:pt idx="0">
                  <c:v>948</c:v>
                </c:pt>
                <c:pt idx="1">
                  <c:v>18</c:v>
                </c:pt>
                <c:pt idx="2">
                  <c:v>3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64-4AE5-887B-0D42F1E7F138}"/>
            </c:ext>
          </c:extLst>
        </c:ser>
        <c:ser>
          <c:idx val="2"/>
          <c:order val="2"/>
          <c:tx>
            <c:strRef>
              <c:f>'Estadisticas Nacimiento'!$M$274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'Estadisticas Nacimiento'!$C$274:$C$284</c15:sqref>
                  </c15:fullRef>
                </c:ext>
              </c:extLst>
              <c:f>'Estadisticas Nacimiento'!$C$275:$C$284</c:f>
              <c:strCache>
                <c:ptCount val="10"/>
                <c:pt idx="0">
                  <c:v>MEDELLÍN</c:v>
                </c:pt>
                <c:pt idx="1">
                  <c:v>ENVIGADO</c:v>
                </c:pt>
                <c:pt idx="2">
                  <c:v>ITAGÜÍ</c:v>
                </c:pt>
                <c:pt idx="3">
                  <c:v>CALDAS</c:v>
                </c:pt>
                <c:pt idx="4">
                  <c:v>RIONEGRO</c:v>
                </c:pt>
                <c:pt idx="5">
                  <c:v>BELLO</c:v>
                </c:pt>
                <c:pt idx="6">
                  <c:v>LA ESTRELLA</c:v>
                </c:pt>
                <c:pt idx="7">
                  <c:v>SABANETA</c:v>
                </c:pt>
                <c:pt idx="8">
                  <c:v>ITUANGO</c:v>
                </c:pt>
                <c:pt idx="9">
                  <c:v>CAUCASIA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'Estadisticas Nacimiento'!$M$275:$M$284</c15:sqref>
                  </c15:fullRef>
                </c:ext>
              </c:extLst>
              <c:f>'Estadisticas Nacimiento'!$M$276:$M$284</c:f>
              <c:numCache>
                <c:formatCode>General</c:formatCode>
                <c:ptCount val="9"/>
                <c:pt idx="0">
                  <c:v>822</c:v>
                </c:pt>
                <c:pt idx="1">
                  <c:v>11</c:v>
                </c:pt>
                <c:pt idx="2">
                  <c:v>7</c:v>
                </c:pt>
                <c:pt idx="3">
                  <c:v>4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64-4AE5-887B-0D42F1E7F13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470071903"/>
        <c:axId val="1470083135"/>
      </c:barChart>
      <c:catAx>
        <c:axId val="1470071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470083135"/>
        <c:crosses val="autoZero"/>
        <c:auto val="1"/>
        <c:lblAlgn val="ctr"/>
        <c:lblOffset val="100"/>
        <c:noMultiLvlLbl val="0"/>
      </c:catAx>
      <c:valAx>
        <c:axId val="1470083135"/>
        <c:scaling>
          <c:orientation val="minMax"/>
          <c:max val="1100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470071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chemeClr val="tx1">
              <a:lumMod val="95000"/>
              <a:lumOff val="5000"/>
            </a:schemeClr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8.xml"/><Relationship Id="rId4" Type="http://schemas.openxmlformats.org/officeDocument/2006/relationships/chart" Target="../charts/chart4.xml"/><Relationship Id="rId9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1343024</xdr:colOff>
      <xdr:row>29</xdr:row>
      <xdr:rowOff>133350</xdr:rowOff>
    </xdr:from>
    <xdr:to>
      <xdr:col>16</xdr:col>
      <xdr:colOff>409575</xdr:colOff>
      <xdr:row>45</xdr:row>
      <xdr:rowOff>180975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1004885</xdr:colOff>
      <xdr:row>66</xdr:row>
      <xdr:rowOff>1</xdr:rowOff>
    </xdr:from>
    <xdr:to>
      <xdr:col>20</xdr:col>
      <xdr:colOff>523875</xdr:colOff>
      <xdr:row>84</xdr:row>
      <xdr:rowOff>47625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128586</xdr:colOff>
      <xdr:row>103</xdr:row>
      <xdr:rowOff>23812</xdr:rowOff>
    </xdr:from>
    <xdr:to>
      <xdr:col>18</xdr:col>
      <xdr:colOff>171449</xdr:colOff>
      <xdr:row>120</xdr:row>
      <xdr:rowOff>76200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747710</xdr:colOff>
      <xdr:row>174</xdr:row>
      <xdr:rowOff>166685</xdr:rowOff>
    </xdr:from>
    <xdr:to>
      <xdr:col>14</xdr:col>
      <xdr:colOff>691385</xdr:colOff>
      <xdr:row>194</xdr:row>
      <xdr:rowOff>147185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133351</xdr:colOff>
      <xdr:row>212</xdr:row>
      <xdr:rowOff>128587</xdr:rowOff>
    </xdr:from>
    <xdr:to>
      <xdr:col>17</xdr:col>
      <xdr:colOff>28576</xdr:colOff>
      <xdr:row>232</xdr:row>
      <xdr:rowOff>95250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1085849</xdr:colOff>
      <xdr:row>139</xdr:row>
      <xdr:rowOff>109536</xdr:rowOff>
    </xdr:from>
    <xdr:to>
      <xdr:col>18</xdr:col>
      <xdr:colOff>371474</xdr:colOff>
      <xdr:row>157</xdr:row>
      <xdr:rowOff>19049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361950</xdr:colOff>
      <xdr:row>3</xdr:row>
      <xdr:rowOff>19050</xdr:rowOff>
    </xdr:from>
    <xdr:to>
      <xdr:col>21</xdr:col>
      <xdr:colOff>133349</xdr:colOff>
      <xdr:row>4</xdr:row>
      <xdr:rowOff>361950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6A86FA2-30F5-4D8C-8AF9-5966824E82C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5576" b="7287"/>
        <a:stretch/>
      </xdr:blipFill>
      <xdr:spPr>
        <a:xfrm>
          <a:off x="10877550" y="571500"/>
          <a:ext cx="1752599" cy="74295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3</xdr:row>
      <xdr:rowOff>9526</xdr:rowOff>
    </xdr:from>
    <xdr:to>
      <xdr:col>2</xdr:col>
      <xdr:colOff>1790700</xdr:colOff>
      <xdr:row>4</xdr:row>
      <xdr:rowOff>390526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33A57E4-2063-407C-A0BA-79755B4B4D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71525" y="561976"/>
          <a:ext cx="2152650" cy="781050"/>
        </a:xfrm>
        <a:prstGeom prst="rect">
          <a:avLst/>
        </a:prstGeom>
      </xdr:spPr>
    </xdr:pic>
    <xdr:clientData/>
  </xdr:twoCellAnchor>
  <xdr:twoCellAnchor>
    <xdr:from>
      <xdr:col>4</xdr:col>
      <xdr:colOff>1000125</xdr:colOff>
      <xdr:row>306</xdr:row>
      <xdr:rowOff>100012</xdr:rowOff>
    </xdr:from>
    <xdr:to>
      <xdr:col>17</xdr:col>
      <xdr:colOff>228600</xdr:colOff>
      <xdr:row>321</xdr:row>
      <xdr:rowOff>95251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2B50DAF-A286-4A74-88EF-AF73113F6E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347662</xdr:colOff>
      <xdr:row>276</xdr:row>
      <xdr:rowOff>138112</xdr:rowOff>
    </xdr:from>
    <xdr:to>
      <xdr:col>29</xdr:col>
      <xdr:colOff>666750</xdr:colOff>
      <xdr:row>294</xdr:row>
      <xdr:rowOff>38100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A36E9A9-9169-4BA8-B58F-981A38E43C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AG320"/>
  <sheetViews>
    <sheetView showGridLines="0" showRowColHeaders="0" tabSelected="1" zoomScaleNormal="100" workbookViewId="0">
      <selection activeCell="R302" sqref="R302"/>
    </sheetView>
  </sheetViews>
  <sheetFormatPr baseColWidth="10" defaultRowHeight="16.5" x14ac:dyDescent="0.3"/>
  <cols>
    <col min="1" max="1" width="11.42578125" style="1"/>
    <col min="2" max="2" width="5.5703125" style="1" customWidth="1"/>
    <col min="3" max="3" width="27" style="2" customWidth="1"/>
    <col min="4" max="5" width="16.28515625" style="1" customWidth="1"/>
    <col min="6" max="7" width="8" style="1" customWidth="1"/>
    <col min="8" max="8" width="10.7109375" style="1" customWidth="1"/>
    <col min="9" max="13" width="8" style="1" customWidth="1"/>
    <col min="14" max="14" width="11.7109375" style="1" customWidth="1"/>
    <col min="15" max="15" width="8" style="1" customWidth="1"/>
    <col min="16" max="28" width="7.42578125" style="1" customWidth="1"/>
    <col min="29" max="16384" width="11.42578125" style="1"/>
  </cols>
  <sheetData>
    <row r="3" spans="2:22" ht="17.25" thickBot="1" x14ac:dyDescent="0.35"/>
    <row r="4" spans="2:22" ht="31.5" customHeight="1" x14ac:dyDescent="0.3">
      <c r="B4" s="3"/>
      <c r="C4" s="4"/>
      <c r="D4" s="5" t="s">
        <v>88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7"/>
      <c r="R4" s="8"/>
      <c r="S4" s="9"/>
      <c r="T4" s="9"/>
      <c r="U4" s="9"/>
      <c r="V4" s="10"/>
    </row>
    <row r="5" spans="2:22" ht="31.5" customHeight="1" thickBot="1" x14ac:dyDescent="0.35">
      <c r="B5" s="11"/>
      <c r="C5" s="12"/>
      <c r="D5" s="13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5"/>
      <c r="R5" s="16"/>
      <c r="S5" s="17"/>
      <c r="T5" s="17"/>
      <c r="U5" s="17"/>
      <c r="V5" s="18"/>
    </row>
    <row r="7" spans="2:22" x14ac:dyDescent="0.3">
      <c r="B7" s="19" t="s">
        <v>90</v>
      </c>
    </row>
    <row r="8" spans="2:22" x14ac:dyDescent="0.3">
      <c r="B8" s="19" t="s">
        <v>52</v>
      </c>
    </row>
    <row r="9" spans="2:22" x14ac:dyDescent="0.3">
      <c r="B9" s="19" t="s">
        <v>53</v>
      </c>
    </row>
    <row r="10" spans="2:22" x14ac:dyDescent="0.3">
      <c r="B10" s="2"/>
    </row>
    <row r="11" spans="2:22" x14ac:dyDescent="0.3">
      <c r="B11" s="20" t="s">
        <v>54</v>
      </c>
      <c r="C11" s="20"/>
      <c r="D11" s="21"/>
      <c r="E11" s="21"/>
      <c r="F11" s="21"/>
      <c r="G11" s="21"/>
    </row>
    <row r="12" spans="2:22" x14ac:dyDescent="0.3">
      <c r="B12" s="2"/>
    </row>
    <row r="13" spans="2:22" x14ac:dyDescent="0.3">
      <c r="B13" s="22" t="s">
        <v>37</v>
      </c>
      <c r="C13" s="22"/>
      <c r="D13" s="23"/>
      <c r="E13" s="23"/>
      <c r="F13" s="23"/>
      <c r="G13" s="23"/>
    </row>
    <row r="16" spans="2:22" ht="18" customHeight="1" x14ac:dyDescent="0.3">
      <c r="C16" s="24" t="s">
        <v>37</v>
      </c>
      <c r="D16" s="25" t="s">
        <v>0</v>
      </c>
      <c r="E16" s="25" t="s">
        <v>1</v>
      </c>
      <c r="F16" s="25"/>
      <c r="G16" s="25" t="s">
        <v>2</v>
      </c>
      <c r="H16" s="25"/>
      <c r="I16" s="25" t="s">
        <v>3</v>
      </c>
      <c r="J16" s="25"/>
    </row>
    <row r="17" spans="3:10" x14ac:dyDescent="0.3">
      <c r="C17" s="26"/>
      <c r="D17" s="26"/>
      <c r="E17" s="27" t="s">
        <v>4</v>
      </c>
      <c r="F17" s="28" t="s">
        <v>5</v>
      </c>
      <c r="G17" s="27" t="s">
        <v>4</v>
      </c>
      <c r="H17" s="28" t="s">
        <v>5</v>
      </c>
      <c r="I17" s="27" t="s">
        <v>4</v>
      </c>
      <c r="J17" s="28" t="s">
        <v>5</v>
      </c>
    </row>
    <row r="18" spans="3:10" x14ac:dyDescent="0.3">
      <c r="C18" s="29">
        <v>2015</v>
      </c>
      <c r="D18" s="30">
        <f t="shared" ref="D18:D25" si="0">E18+G18</f>
        <v>2551</v>
      </c>
      <c r="E18" s="30">
        <v>1220</v>
      </c>
      <c r="F18" s="31">
        <f t="shared" ref="F18:F27" si="1">(E18/D18)*100</f>
        <v>47.824382595060762</v>
      </c>
      <c r="G18" s="30">
        <v>1331</v>
      </c>
      <c r="H18" s="31">
        <f>(G18/D18)*100</f>
        <v>52.175617404939231</v>
      </c>
      <c r="I18" s="30">
        <v>0</v>
      </c>
      <c r="J18" s="31">
        <f>(I18/D18)*100</f>
        <v>0</v>
      </c>
    </row>
    <row r="19" spans="3:10" x14ac:dyDescent="0.3">
      <c r="C19" s="29">
        <v>2016</v>
      </c>
      <c r="D19" s="30">
        <f t="shared" si="0"/>
        <v>2588</v>
      </c>
      <c r="E19" s="30">
        <v>1244</v>
      </c>
      <c r="F19" s="31">
        <f t="shared" si="1"/>
        <v>48.068006182380216</v>
      </c>
      <c r="G19" s="30">
        <v>1344</v>
      </c>
      <c r="H19" s="31">
        <f t="shared" ref="H19:H27" si="2">(G19/D19)*100</f>
        <v>51.931993817619784</v>
      </c>
      <c r="I19" s="30">
        <v>0</v>
      </c>
      <c r="J19" s="31">
        <f t="shared" ref="J19:J27" si="3">(I19/D19)*100</f>
        <v>0</v>
      </c>
    </row>
    <row r="20" spans="3:10" x14ac:dyDescent="0.3">
      <c r="C20" s="29">
        <v>2017</v>
      </c>
      <c r="D20" s="30">
        <f t="shared" si="0"/>
        <v>2607</v>
      </c>
      <c r="E20" s="30">
        <v>1257</v>
      </c>
      <c r="F20" s="31">
        <f t="shared" si="1"/>
        <v>48.216340621403916</v>
      </c>
      <c r="G20" s="30">
        <v>1350</v>
      </c>
      <c r="H20" s="31">
        <f t="shared" si="2"/>
        <v>51.783659378596091</v>
      </c>
      <c r="I20" s="30">
        <v>0</v>
      </c>
      <c r="J20" s="31">
        <f t="shared" si="3"/>
        <v>0</v>
      </c>
    </row>
    <row r="21" spans="3:10" x14ac:dyDescent="0.3">
      <c r="C21" s="29">
        <v>2018</v>
      </c>
      <c r="D21" s="30">
        <f t="shared" si="0"/>
        <v>2512</v>
      </c>
      <c r="E21" s="30">
        <v>1241</v>
      </c>
      <c r="F21" s="31">
        <f t="shared" si="1"/>
        <v>49.402866242038215</v>
      </c>
      <c r="G21" s="30">
        <v>1271</v>
      </c>
      <c r="H21" s="31">
        <f t="shared" si="2"/>
        <v>50.597133757961785</v>
      </c>
      <c r="I21" s="30">
        <v>0</v>
      </c>
      <c r="J21" s="31">
        <f t="shared" si="3"/>
        <v>0</v>
      </c>
    </row>
    <row r="22" spans="3:10" x14ac:dyDescent="0.3">
      <c r="C22" s="29">
        <v>2019</v>
      </c>
      <c r="D22" s="30">
        <f t="shared" si="0"/>
        <v>2450</v>
      </c>
      <c r="E22" s="30">
        <v>1177</v>
      </c>
      <c r="F22" s="31">
        <f t="shared" si="1"/>
        <v>48.04081632653061</v>
      </c>
      <c r="G22" s="30">
        <v>1273</v>
      </c>
      <c r="H22" s="31">
        <f t="shared" si="2"/>
        <v>51.95918367346939</v>
      </c>
      <c r="I22" s="30">
        <v>0</v>
      </c>
      <c r="J22" s="31">
        <f t="shared" si="3"/>
        <v>0</v>
      </c>
    </row>
    <row r="23" spans="3:10" x14ac:dyDescent="0.3">
      <c r="C23" s="29">
        <v>2020</v>
      </c>
      <c r="D23" s="30">
        <f t="shared" si="0"/>
        <v>2480</v>
      </c>
      <c r="E23" s="30">
        <v>1210</v>
      </c>
      <c r="F23" s="31">
        <f t="shared" si="1"/>
        <v>48.79032258064516</v>
      </c>
      <c r="G23" s="30">
        <v>1270</v>
      </c>
      <c r="H23" s="31">
        <f t="shared" si="2"/>
        <v>51.20967741935484</v>
      </c>
      <c r="I23" s="30">
        <v>0</v>
      </c>
      <c r="J23" s="31">
        <f t="shared" si="3"/>
        <v>0</v>
      </c>
    </row>
    <row r="24" spans="3:10" x14ac:dyDescent="0.3">
      <c r="C24" s="29">
        <v>2021</v>
      </c>
      <c r="D24" s="30">
        <f t="shared" si="0"/>
        <v>2205</v>
      </c>
      <c r="E24" s="30">
        <v>1080</v>
      </c>
      <c r="F24" s="31">
        <f t="shared" si="1"/>
        <v>48.979591836734691</v>
      </c>
      <c r="G24" s="30">
        <v>1125</v>
      </c>
      <c r="H24" s="31">
        <f t="shared" si="2"/>
        <v>51.020408163265309</v>
      </c>
      <c r="I24" s="30">
        <v>0</v>
      </c>
      <c r="J24" s="31">
        <f t="shared" si="3"/>
        <v>0</v>
      </c>
    </row>
    <row r="25" spans="3:10" x14ac:dyDescent="0.3">
      <c r="C25" s="29">
        <v>2022</v>
      </c>
      <c r="D25" s="30">
        <f t="shared" si="0"/>
        <v>2215</v>
      </c>
      <c r="E25" s="30">
        <v>1082</v>
      </c>
      <c r="F25" s="31">
        <f t="shared" ref="F25:F26" si="4">(E25/D25)*100</f>
        <v>48.848758465011286</v>
      </c>
      <c r="G25" s="30">
        <v>1133</v>
      </c>
      <c r="H25" s="31">
        <f t="shared" ref="H25:H26" si="5">(G25/D25)*100</f>
        <v>51.151241534988714</v>
      </c>
      <c r="I25" s="30">
        <v>0</v>
      </c>
      <c r="J25" s="31">
        <f t="shared" ref="J25:J26" si="6">(I25/D25)*100</f>
        <v>0</v>
      </c>
    </row>
    <row r="26" spans="3:10" x14ac:dyDescent="0.3">
      <c r="C26" s="29">
        <v>2023</v>
      </c>
      <c r="D26" s="30">
        <v>2020</v>
      </c>
      <c r="E26" s="30">
        <v>981</v>
      </c>
      <c r="F26" s="31">
        <f t="shared" si="4"/>
        <v>48.56435643564356</v>
      </c>
      <c r="G26" s="30">
        <v>1039</v>
      </c>
      <c r="H26" s="31">
        <f t="shared" si="5"/>
        <v>51.43564356435644</v>
      </c>
      <c r="I26" s="30">
        <v>0</v>
      </c>
      <c r="J26" s="31">
        <f t="shared" si="6"/>
        <v>0</v>
      </c>
    </row>
    <row r="27" spans="3:10" ht="16.5" customHeight="1" x14ac:dyDescent="0.3">
      <c r="C27" s="32">
        <v>2024</v>
      </c>
      <c r="D27" s="33">
        <v>1774</v>
      </c>
      <c r="E27" s="33">
        <v>890</v>
      </c>
      <c r="F27" s="34">
        <f t="shared" si="1"/>
        <v>50.169109357384443</v>
      </c>
      <c r="G27" s="33">
        <v>884</v>
      </c>
      <c r="H27" s="34">
        <f t="shared" si="2"/>
        <v>49.830890642615557</v>
      </c>
      <c r="I27" s="33">
        <v>0</v>
      </c>
      <c r="J27" s="34">
        <f t="shared" si="3"/>
        <v>0</v>
      </c>
    </row>
    <row r="28" spans="3:10" ht="16.5" customHeight="1" x14ac:dyDescent="0.3">
      <c r="C28" s="29"/>
      <c r="D28" s="30"/>
      <c r="E28" s="30"/>
      <c r="F28" s="31"/>
      <c r="G28" s="30"/>
      <c r="H28" s="31"/>
      <c r="I28" s="30"/>
      <c r="J28" s="31"/>
    </row>
    <row r="29" spans="3:10" x14ac:dyDescent="0.3">
      <c r="C29" s="29"/>
      <c r="D29" s="30"/>
      <c r="E29" s="30"/>
      <c r="F29" s="31"/>
      <c r="G29" s="30"/>
      <c r="H29" s="31"/>
      <c r="I29" s="30"/>
      <c r="J29" s="31"/>
    </row>
    <row r="49" spans="2:23" ht="15" customHeight="1" x14ac:dyDescent="0.3"/>
    <row r="50" spans="2:23" ht="15" customHeight="1" x14ac:dyDescent="0.3">
      <c r="B50" s="22" t="s">
        <v>61</v>
      </c>
      <c r="C50" s="22"/>
      <c r="D50" s="23"/>
      <c r="E50" s="23"/>
      <c r="F50" s="23"/>
      <c r="G50" s="23"/>
    </row>
    <row r="51" spans="2:23" ht="15" customHeight="1" x14ac:dyDescent="0.3">
      <c r="B51" s="2"/>
    </row>
    <row r="53" spans="2:23" x14ac:dyDescent="0.3">
      <c r="C53" s="24" t="s">
        <v>60</v>
      </c>
      <c r="D53" s="25" t="s">
        <v>6</v>
      </c>
      <c r="E53" s="35" t="s">
        <v>38</v>
      </c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</row>
    <row r="54" spans="2:23" s="36" customFormat="1" ht="25.5" customHeight="1" x14ac:dyDescent="0.25">
      <c r="C54" s="37"/>
      <c r="D54" s="38"/>
      <c r="E54" s="39" t="s">
        <v>7</v>
      </c>
      <c r="F54" s="39"/>
      <c r="G54" s="39" t="s">
        <v>8</v>
      </c>
      <c r="H54" s="39"/>
      <c r="I54" s="39" t="s">
        <v>9</v>
      </c>
      <c r="J54" s="39"/>
      <c r="K54" s="39" t="s">
        <v>10</v>
      </c>
      <c r="L54" s="39"/>
      <c r="M54" s="39" t="s">
        <v>11</v>
      </c>
      <c r="N54" s="39"/>
      <c r="O54" s="39" t="s">
        <v>12</v>
      </c>
      <c r="P54" s="39"/>
      <c r="Q54" s="39" t="s">
        <v>13</v>
      </c>
      <c r="R54" s="39"/>
      <c r="S54" s="39" t="s">
        <v>14</v>
      </c>
      <c r="T54" s="39"/>
      <c r="U54" s="39" t="s">
        <v>15</v>
      </c>
      <c r="V54" s="39"/>
    </row>
    <row r="55" spans="2:23" s="36" customFormat="1" ht="28.5" customHeight="1" x14ac:dyDescent="0.25">
      <c r="C55" s="37"/>
      <c r="D55" s="38"/>
      <c r="E55" s="39" t="s">
        <v>16</v>
      </c>
      <c r="F55" s="40" t="s">
        <v>5</v>
      </c>
      <c r="G55" s="39" t="s">
        <v>16</v>
      </c>
      <c r="H55" s="40" t="s">
        <v>5</v>
      </c>
      <c r="I55" s="39" t="s">
        <v>16</v>
      </c>
      <c r="J55" s="40" t="s">
        <v>5</v>
      </c>
      <c r="K55" s="39" t="s">
        <v>16</v>
      </c>
      <c r="L55" s="40" t="s">
        <v>5</v>
      </c>
      <c r="M55" s="39" t="s">
        <v>16</v>
      </c>
      <c r="N55" s="40" t="s">
        <v>5</v>
      </c>
      <c r="O55" s="39" t="s">
        <v>16</v>
      </c>
      <c r="P55" s="40" t="s">
        <v>5</v>
      </c>
      <c r="Q55" s="39" t="s">
        <v>16</v>
      </c>
      <c r="R55" s="40" t="s">
        <v>5</v>
      </c>
      <c r="S55" s="39" t="s">
        <v>16</v>
      </c>
      <c r="T55" s="40" t="s">
        <v>5</v>
      </c>
      <c r="U55" s="39" t="s">
        <v>16</v>
      </c>
      <c r="V55" s="40" t="s">
        <v>5</v>
      </c>
    </row>
    <row r="56" spans="2:23" s="36" customFormat="1" x14ac:dyDescent="0.3">
      <c r="C56" s="41">
        <v>2015</v>
      </c>
      <c r="D56" s="42">
        <f>U56+S56+Q56+O56+M56+K56+I56+G56+E56</f>
        <v>2551</v>
      </c>
      <c r="E56" s="43">
        <v>15</v>
      </c>
      <c r="F56" s="44">
        <f t="shared" ref="F56:F65" si="7">(E56/D56)*100</f>
        <v>0.58800470403763228</v>
      </c>
      <c r="G56" s="43">
        <v>394</v>
      </c>
      <c r="H56" s="44">
        <f t="shared" ref="H56:H65" si="8">(G56/D56)*100</f>
        <v>15.444923559388474</v>
      </c>
      <c r="I56" s="43">
        <v>764</v>
      </c>
      <c r="J56" s="44">
        <f t="shared" ref="J56:J65" si="9">(I56/D56)*100</f>
        <v>29.949039592316741</v>
      </c>
      <c r="K56" s="43">
        <v>670</v>
      </c>
      <c r="L56" s="44">
        <f>(K56/D56)*100</f>
        <v>26.264210113680907</v>
      </c>
      <c r="M56" s="43">
        <v>455</v>
      </c>
      <c r="N56" s="44">
        <f>(M56/D56)*100</f>
        <v>17.836142689141514</v>
      </c>
      <c r="O56" s="43">
        <v>200</v>
      </c>
      <c r="P56" s="44">
        <f t="shared" ref="P56:P65" si="10">(O56/D56)*100</f>
        <v>7.8400627205017646</v>
      </c>
      <c r="Q56" s="43">
        <v>47</v>
      </c>
      <c r="R56" s="44">
        <f t="shared" ref="R56:R62" si="11">(Q56/D56)*100</f>
        <v>1.8424147393179144</v>
      </c>
      <c r="S56" s="43">
        <v>5</v>
      </c>
      <c r="T56" s="44">
        <f t="shared" ref="T56:T62" si="12">(S56/D56)*100</f>
        <v>0.19600156801254409</v>
      </c>
      <c r="U56" s="42">
        <v>1</v>
      </c>
      <c r="V56" s="44">
        <f t="shared" ref="V56:V62" si="13">(U56/D56)*100</f>
        <v>3.9200313602508821E-2</v>
      </c>
    </row>
    <row r="57" spans="2:23" s="36" customFormat="1" x14ac:dyDescent="0.3">
      <c r="C57" s="29">
        <v>2016</v>
      </c>
      <c r="D57" s="30">
        <f t="shared" ref="D57:D65" si="14">U57+S57+Q57+O57+M57+K57+I57+G57+E57</f>
        <v>2588</v>
      </c>
      <c r="E57" s="45">
        <v>12</v>
      </c>
      <c r="F57" s="31">
        <f t="shared" si="7"/>
        <v>0.46367851622874806</v>
      </c>
      <c r="G57" s="45">
        <v>410</v>
      </c>
      <c r="H57" s="31">
        <f t="shared" si="8"/>
        <v>15.842349304482225</v>
      </c>
      <c r="I57" s="45">
        <v>763</v>
      </c>
      <c r="J57" s="31">
        <f t="shared" si="9"/>
        <v>29.482225656877898</v>
      </c>
      <c r="K57" s="45">
        <v>700</v>
      </c>
      <c r="L57" s="31">
        <f t="shared" ref="L57:L65" si="15">(K57/D57)*100</f>
        <v>27.047913446676969</v>
      </c>
      <c r="M57" s="45">
        <v>457</v>
      </c>
      <c r="N57" s="31">
        <f>(M57/D57)*100</f>
        <v>17.658423493044822</v>
      </c>
      <c r="O57" s="45">
        <v>201</v>
      </c>
      <c r="P57" s="31">
        <f t="shared" si="10"/>
        <v>7.7666151468315308</v>
      </c>
      <c r="Q57" s="45">
        <v>43</v>
      </c>
      <c r="R57" s="31">
        <f t="shared" si="11"/>
        <v>1.6615146831530141</v>
      </c>
      <c r="S57" s="45">
        <v>2</v>
      </c>
      <c r="T57" s="31">
        <f t="shared" si="12"/>
        <v>7.7279752704791344E-2</v>
      </c>
      <c r="U57" s="30">
        <v>0</v>
      </c>
      <c r="V57" s="31">
        <f t="shared" si="13"/>
        <v>0</v>
      </c>
    </row>
    <row r="58" spans="2:23" s="36" customFormat="1" x14ac:dyDescent="0.3">
      <c r="C58" s="29">
        <v>2017</v>
      </c>
      <c r="D58" s="30">
        <f t="shared" si="14"/>
        <v>2607</v>
      </c>
      <c r="E58" s="45">
        <v>17</v>
      </c>
      <c r="F58" s="31">
        <f t="shared" si="7"/>
        <v>0.65209052550824709</v>
      </c>
      <c r="G58" s="45">
        <v>371</v>
      </c>
      <c r="H58" s="31">
        <f t="shared" si="8"/>
        <v>14.230916762562332</v>
      </c>
      <c r="I58" s="45">
        <v>727</v>
      </c>
      <c r="J58" s="31">
        <f t="shared" si="9"/>
        <v>27.88645953202915</v>
      </c>
      <c r="K58" s="45">
        <v>707</v>
      </c>
      <c r="L58" s="31">
        <f t="shared" si="15"/>
        <v>27.119294207901802</v>
      </c>
      <c r="M58" s="45">
        <v>486</v>
      </c>
      <c r="N58" s="31">
        <f t="shared" ref="N58:N65" si="16">(M58/D58)*100</f>
        <v>18.642117376294593</v>
      </c>
      <c r="O58" s="45">
        <v>243</v>
      </c>
      <c r="P58" s="31">
        <f t="shared" si="10"/>
        <v>9.3210586881472963</v>
      </c>
      <c r="Q58" s="45">
        <v>55</v>
      </c>
      <c r="R58" s="31">
        <f t="shared" si="11"/>
        <v>2.109704641350211</v>
      </c>
      <c r="S58" s="45">
        <v>1</v>
      </c>
      <c r="T58" s="31">
        <f t="shared" si="12"/>
        <v>3.8358266206367474E-2</v>
      </c>
      <c r="U58" s="30">
        <v>0</v>
      </c>
      <c r="V58" s="31">
        <f t="shared" si="13"/>
        <v>0</v>
      </c>
    </row>
    <row r="59" spans="2:23" s="36" customFormat="1" x14ac:dyDescent="0.3">
      <c r="C59" s="29">
        <v>2018</v>
      </c>
      <c r="D59" s="30">
        <f t="shared" si="14"/>
        <v>2512</v>
      </c>
      <c r="E59" s="45">
        <v>11</v>
      </c>
      <c r="F59" s="31">
        <f t="shared" si="7"/>
        <v>0.43789808917197454</v>
      </c>
      <c r="G59" s="45">
        <v>311</v>
      </c>
      <c r="H59" s="31">
        <f t="shared" si="8"/>
        <v>12.380573248407643</v>
      </c>
      <c r="I59" s="45">
        <v>736</v>
      </c>
      <c r="J59" s="31">
        <f t="shared" si="9"/>
        <v>29.29936305732484</v>
      </c>
      <c r="K59" s="45">
        <v>702</v>
      </c>
      <c r="L59" s="31">
        <f t="shared" si="15"/>
        <v>27.945859872611468</v>
      </c>
      <c r="M59" s="45">
        <v>481</v>
      </c>
      <c r="N59" s="31">
        <f t="shared" si="16"/>
        <v>19.148089171974522</v>
      </c>
      <c r="O59" s="45">
        <v>230</v>
      </c>
      <c r="P59" s="31">
        <f t="shared" si="10"/>
        <v>9.1560509554140115</v>
      </c>
      <c r="Q59" s="45">
        <v>41</v>
      </c>
      <c r="R59" s="31">
        <f t="shared" si="11"/>
        <v>1.6321656050955413</v>
      </c>
      <c r="S59" s="45"/>
      <c r="T59" s="31">
        <f t="shared" si="12"/>
        <v>0</v>
      </c>
      <c r="U59" s="30">
        <v>0</v>
      </c>
      <c r="V59" s="31">
        <f t="shared" si="13"/>
        <v>0</v>
      </c>
    </row>
    <row r="60" spans="2:23" s="36" customFormat="1" x14ac:dyDescent="0.3">
      <c r="C60" s="29">
        <v>2019</v>
      </c>
      <c r="D60" s="30">
        <f t="shared" si="14"/>
        <v>2450</v>
      </c>
      <c r="E60" s="45">
        <v>11</v>
      </c>
      <c r="F60" s="31">
        <f t="shared" si="7"/>
        <v>0.44897959183673469</v>
      </c>
      <c r="G60" s="45">
        <v>262</v>
      </c>
      <c r="H60" s="31">
        <f t="shared" si="8"/>
        <v>10.693877551020408</v>
      </c>
      <c r="I60" s="45">
        <v>753</v>
      </c>
      <c r="J60" s="31">
        <f t="shared" si="9"/>
        <v>30.734693877551024</v>
      </c>
      <c r="K60" s="45">
        <v>715</v>
      </c>
      <c r="L60" s="31">
        <f t="shared" si="15"/>
        <v>29.183673469387756</v>
      </c>
      <c r="M60" s="45">
        <v>453</v>
      </c>
      <c r="N60" s="31">
        <f t="shared" si="16"/>
        <v>18.489795918367346</v>
      </c>
      <c r="O60" s="45">
        <v>207</v>
      </c>
      <c r="P60" s="31">
        <f t="shared" si="10"/>
        <v>8.4489795918367339</v>
      </c>
      <c r="Q60" s="45">
        <v>46</v>
      </c>
      <c r="R60" s="31">
        <f t="shared" si="11"/>
        <v>1.8775510204081631</v>
      </c>
      <c r="S60" s="45">
        <v>3</v>
      </c>
      <c r="T60" s="31">
        <f t="shared" si="12"/>
        <v>0.12244897959183673</v>
      </c>
      <c r="U60" s="30">
        <v>0</v>
      </c>
      <c r="V60" s="31">
        <f t="shared" si="13"/>
        <v>0</v>
      </c>
      <c r="W60" s="46"/>
    </row>
    <row r="61" spans="2:23" s="36" customFormat="1" x14ac:dyDescent="0.3">
      <c r="C61" s="29">
        <v>2020</v>
      </c>
      <c r="D61" s="30">
        <f t="shared" si="14"/>
        <v>2480</v>
      </c>
      <c r="E61" s="45">
        <v>5</v>
      </c>
      <c r="F61" s="31">
        <f t="shared" si="7"/>
        <v>0.20161290322580644</v>
      </c>
      <c r="G61" s="45">
        <v>267</v>
      </c>
      <c r="H61" s="31">
        <f t="shared" si="8"/>
        <v>10.766129032258064</v>
      </c>
      <c r="I61" s="45">
        <v>700</v>
      </c>
      <c r="J61" s="31">
        <f t="shared" si="9"/>
        <v>28.225806451612907</v>
      </c>
      <c r="K61" s="45">
        <v>748</v>
      </c>
      <c r="L61" s="31">
        <f t="shared" si="15"/>
        <v>30.161290322580648</v>
      </c>
      <c r="M61" s="45">
        <v>491</v>
      </c>
      <c r="N61" s="31">
        <f t="shared" si="16"/>
        <v>19.798387096774196</v>
      </c>
      <c r="O61" s="45">
        <v>227</v>
      </c>
      <c r="P61" s="31">
        <f t="shared" si="10"/>
        <v>9.1532258064516139</v>
      </c>
      <c r="Q61" s="45">
        <v>41</v>
      </c>
      <c r="R61" s="31">
        <f t="shared" si="11"/>
        <v>1.653225806451613</v>
      </c>
      <c r="S61" s="45">
        <v>1</v>
      </c>
      <c r="T61" s="31">
        <f t="shared" si="12"/>
        <v>4.0322580645161289E-2</v>
      </c>
      <c r="U61" s="30">
        <v>0</v>
      </c>
      <c r="V61" s="31">
        <f t="shared" si="13"/>
        <v>0</v>
      </c>
      <c r="W61" s="46"/>
    </row>
    <row r="62" spans="2:23" s="36" customFormat="1" x14ac:dyDescent="0.3">
      <c r="C62" s="29">
        <v>2021</v>
      </c>
      <c r="D62" s="30">
        <f t="shared" si="14"/>
        <v>2205</v>
      </c>
      <c r="E62" s="45">
        <v>10</v>
      </c>
      <c r="F62" s="31">
        <f t="shared" si="7"/>
        <v>0.45351473922902497</v>
      </c>
      <c r="G62" s="45">
        <v>230</v>
      </c>
      <c r="H62" s="31">
        <f t="shared" si="8"/>
        <v>10.430839002267573</v>
      </c>
      <c r="I62" s="45">
        <v>615</v>
      </c>
      <c r="J62" s="31">
        <f t="shared" si="9"/>
        <v>27.89115646258503</v>
      </c>
      <c r="K62" s="45">
        <v>616</v>
      </c>
      <c r="L62" s="31">
        <f t="shared" si="15"/>
        <v>27.936507936507937</v>
      </c>
      <c r="M62" s="45">
        <v>439</v>
      </c>
      <c r="N62" s="31">
        <f t="shared" si="16"/>
        <v>19.909297052154194</v>
      </c>
      <c r="O62" s="45">
        <v>245</v>
      </c>
      <c r="P62" s="31">
        <f t="shared" si="10"/>
        <v>11.111111111111111</v>
      </c>
      <c r="Q62" s="45">
        <v>48</v>
      </c>
      <c r="R62" s="31">
        <f t="shared" si="11"/>
        <v>2.1768707482993195</v>
      </c>
      <c r="S62" s="45">
        <v>2</v>
      </c>
      <c r="T62" s="31">
        <f t="shared" si="12"/>
        <v>9.0702947845804988E-2</v>
      </c>
      <c r="U62" s="30">
        <v>0</v>
      </c>
      <c r="V62" s="31">
        <f t="shared" si="13"/>
        <v>0</v>
      </c>
      <c r="W62" s="46"/>
    </row>
    <row r="63" spans="2:23" s="36" customFormat="1" x14ac:dyDescent="0.3">
      <c r="C63" s="29">
        <v>2022</v>
      </c>
      <c r="D63" s="30">
        <f t="shared" si="14"/>
        <v>2215</v>
      </c>
      <c r="E63" s="45">
        <v>5</v>
      </c>
      <c r="F63" s="31">
        <f t="shared" si="7"/>
        <v>0.22573363431151239</v>
      </c>
      <c r="G63" s="45">
        <v>206</v>
      </c>
      <c r="H63" s="31">
        <f t="shared" si="8"/>
        <v>9.3002257336343117</v>
      </c>
      <c r="I63" s="45">
        <v>594</v>
      </c>
      <c r="J63" s="31">
        <f t="shared" si="9"/>
        <v>26.817155756207672</v>
      </c>
      <c r="K63" s="45">
        <v>623</v>
      </c>
      <c r="L63" s="31">
        <f t="shared" si="15"/>
        <v>28.12641083521445</v>
      </c>
      <c r="M63" s="45">
        <v>516</v>
      </c>
      <c r="N63" s="31">
        <f t="shared" si="16"/>
        <v>23.295711060948083</v>
      </c>
      <c r="O63" s="45">
        <v>228</v>
      </c>
      <c r="P63" s="31">
        <f t="shared" si="10"/>
        <v>10.293453724604966</v>
      </c>
      <c r="Q63" s="45">
        <v>42</v>
      </c>
      <c r="R63" s="31">
        <f t="shared" ref="R63:R65" si="17">(Q63/D63)*100</f>
        <v>1.8961625282167043</v>
      </c>
      <c r="S63" s="45">
        <v>1</v>
      </c>
      <c r="T63" s="31">
        <f t="shared" ref="T63:T65" si="18">(S63/D63)*100</f>
        <v>4.5146726862302478E-2</v>
      </c>
      <c r="U63" s="30">
        <v>0</v>
      </c>
      <c r="V63" s="31">
        <f t="shared" ref="V63:V65" si="19">(U63/D63)*100</f>
        <v>0</v>
      </c>
      <c r="W63" s="46"/>
    </row>
    <row r="64" spans="2:23" s="36" customFormat="1" x14ac:dyDescent="0.3">
      <c r="C64" s="29">
        <v>2023</v>
      </c>
      <c r="D64" s="30">
        <f t="shared" si="14"/>
        <v>2020</v>
      </c>
      <c r="E64" s="45">
        <v>6</v>
      </c>
      <c r="F64" s="31">
        <f t="shared" si="7"/>
        <v>0.29702970297029702</v>
      </c>
      <c r="G64" s="45">
        <v>166</v>
      </c>
      <c r="H64" s="31">
        <f t="shared" si="8"/>
        <v>8.217821782178218</v>
      </c>
      <c r="I64" s="45">
        <v>519</v>
      </c>
      <c r="J64" s="31">
        <f t="shared" si="9"/>
        <v>25.693069306930695</v>
      </c>
      <c r="K64" s="45">
        <v>596</v>
      </c>
      <c r="L64" s="31">
        <f t="shared" si="15"/>
        <v>29.504950495049503</v>
      </c>
      <c r="M64" s="45">
        <v>464</v>
      </c>
      <c r="N64" s="31">
        <f t="shared" si="16"/>
        <v>22.970297029702973</v>
      </c>
      <c r="O64" s="45">
        <v>219</v>
      </c>
      <c r="P64" s="31">
        <f t="shared" si="10"/>
        <v>10.841584158415841</v>
      </c>
      <c r="Q64" s="45">
        <v>48</v>
      </c>
      <c r="R64" s="31">
        <f t="shared" si="17"/>
        <v>2.3762376237623761</v>
      </c>
      <c r="S64" s="45">
        <v>2</v>
      </c>
      <c r="T64" s="31">
        <f t="shared" si="18"/>
        <v>9.9009900990099015E-2</v>
      </c>
      <c r="U64" s="30">
        <v>0</v>
      </c>
      <c r="V64" s="31">
        <f t="shared" si="19"/>
        <v>0</v>
      </c>
    </row>
    <row r="65" spans="3:22" s="36" customFormat="1" x14ac:dyDescent="0.3">
      <c r="C65" s="32">
        <v>2024</v>
      </c>
      <c r="D65" s="33">
        <f t="shared" si="14"/>
        <v>1774</v>
      </c>
      <c r="E65" s="47">
        <v>4</v>
      </c>
      <c r="F65" s="34">
        <f t="shared" si="7"/>
        <v>0.22547914317925591</v>
      </c>
      <c r="G65" s="47">
        <v>143</v>
      </c>
      <c r="H65" s="34">
        <f t="shared" si="8"/>
        <v>8.0608793686583997</v>
      </c>
      <c r="I65" s="47">
        <v>434</v>
      </c>
      <c r="J65" s="34">
        <f t="shared" si="9"/>
        <v>24.464487034949268</v>
      </c>
      <c r="K65" s="47">
        <v>544</v>
      </c>
      <c r="L65" s="34">
        <f t="shared" si="15"/>
        <v>30.665163472378804</v>
      </c>
      <c r="M65" s="47">
        <v>408</v>
      </c>
      <c r="N65" s="34">
        <f t="shared" si="16"/>
        <v>22.998872604284102</v>
      </c>
      <c r="O65" s="47">
        <v>200</v>
      </c>
      <c r="P65" s="34">
        <f t="shared" si="10"/>
        <v>11.273957158962796</v>
      </c>
      <c r="Q65" s="47">
        <v>41</v>
      </c>
      <c r="R65" s="34">
        <f t="shared" si="17"/>
        <v>2.3111612175873733</v>
      </c>
      <c r="S65" s="47">
        <v>0</v>
      </c>
      <c r="T65" s="34">
        <f t="shared" si="18"/>
        <v>0</v>
      </c>
      <c r="U65" s="33">
        <v>0</v>
      </c>
      <c r="V65" s="34">
        <f t="shared" si="19"/>
        <v>0</v>
      </c>
    </row>
    <row r="87" spans="2:13" x14ac:dyDescent="0.3">
      <c r="B87" s="22" t="s">
        <v>39</v>
      </c>
      <c r="C87" s="22"/>
      <c r="D87" s="23"/>
      <c r="E87" s="23"/>
    </row>
    <row r="90" spans="2:13" x14ac:dyDescent="0.3">
      <c r="C90" s="24" t="s">
        <v>39</v>
      </c>
      <c r="D90" s="25" t="s">
        <v>0</v>
      </c>
      <c r="E90" s="35" t="s">
        <v>56</v>
      </c>
      <c r="F90" s="35"/>
      <c r="G90" s="35"/>
      <c r="H90" s="35"/>
    </row>
    <row r="91" spans="2:13" ht="16.5" customHeight="1" x14ac:dyDescent="0.3">
      <c r="C91" s="37"/>
      <c r="D91" s="38"/>
      <c r="E91" s="25" t="s">
        <v>17</v>
      </c>
      <c r="F91" s="25"/>
      <c r="G91" s="48" t="s">
        <v>18</v>
      </c>
      <c r="H91" s="48"/>
    </row>
    <row r="92" spans="2:13" x14ac:dyDescent="0.3">
      <c r="C92" s="37"/>
      <c r="D92" s="38"/>
      <c r="E92" s="39" t="s">
        <v>4</v>
      </c>
      <c r="F92" s="40" t="s">
        <v>5</v>
      </c>
      <c r="G92" s="39" t="s">
        <v>4</v>
      </c>
      <c r="H92" s="40" t="s">
        <v>5</v>
      </c>
    </row>
    <row r="93" spans="2:13" x14ac:dyDescent="0.3">
      <c r="C93" s="41">
        <v>2015</v>
      </c>
      <c r="D93" s="42">
        <f>E93+G93</f>
        <v>2551</v>
      </c>
      <c r="E93" s="49">
        <v>2344</v>
      </c>
      <c r="F93" s="44">
        <f t="shared" ref="F93:F99" si="20">(E93/D93)*100</f>
        <v>91.885535084280676</v>
      </c>
      <c r="G93" s="42">
        <v>207</v>
      </c>
      <c r="H93" s="44">
        <f>(G93/D93)*100</f>
        <v>8.114464915719326</v>
      </c>
      <c r="L93" s="50"/>
      <c r="M93" s="50"/>
    </row>
    <row r="94" spans="2:13" x14ac:dyDescent="0.3">
      <c r="C94" s="29">
        <v>2016</v>
      </c>
      <c r="D94" s="30">
        <f t="shared" ref="D94:D99" si="21">E94+G94</f>
        <v>2588</v>
      </c>
      <c r="E94" s="51">
        <v>2363</v>
      </c>
      <c r="F94" s="31">
        <f t="shared" si="20"/>
        <v>91.30602782071098</v>
      </c>
      <c r="G94" s="30">
        <v>225</v>
      </c>
      <c r="H94" s="31">
        <f t="shared" ref="H94:H99" si="22">(G94/D94)*100</f>
        <v>8.6939721792890268</v>
      </c>
      <c r="L94" s="50"/>
      <c r="M94" s="50"/>
    </row>
    <row r="95" spans="2:13" x14ac:dyDescent="0.3">
      <c r="C95" s="29">
        <v>2017</v>
      </c>
      <c r="D95" s="30">
        <f t="shared" si="21"/>
        <v>2607</v>
      </c>
      <c r="E95" s="51">
        <v>2364</v>
      </c>
      <c r="F95" s="31">
        <f t="shared" si="20"/>
        <v>90.678941311852697</v>
      </c>
      <c r="G95" s="30">
        <v>243</v>
      </c>
      <c r="H95" s="31">
        <f t="shared" si="22"/>
        <v>9.3210586881472963</v>
      </c>
      <c r="L95" s="50"/>
      <c r="M95" s="50"/>
    </row>
    <row r="96" spans="2:13" x14ac:dyDescent="0.3">
      <c r="C96" s="29">
        <v>2018</v>
      </c>
      <c r="D96" s="30">
        <f t="shared" si="21"/>
        <v>2512</v>
      </c>
      <c r="E96" s="51">
        <v>2227</v>
      </c>
      <c r="F96" s="31">
        <f t="shared" si="20"/>
        <v>88.654458598726109</v>
      </c>
      <c r="G96" s="30">
        <v>285</v>
      </c>
      <c r="H96" s="31">
        <f t="shared" si="22"/>
        <v>11.345541401273886</v>
      </c>
      <c r="L96" s="50"/>
      <c r="M96" s="50"/>
    </row>
    <row r="97" spans="3:14" x14ac:dyDescent="0.3">
      <c r="C97" s="29">
        <v>2019</v>
      </c>
      <c r="D97" s="30">
        <f t="shared" si="21"/>
        <v>2450</v>
      </c>
      <c r="E97" s="51">
        <v>2101</v>
      </c>
      <c r="F97" s="31">
        <f t="shared" si="20"/>
        <v>85.755102040816325</v>
      </c>
      <c r="G97" s="30">
        <v>349</v>
      </c>
      <c r="H97" s="31">
        <f t="shared" si="22"/>
        <v>14.244897959183673</v>
      </c>
      <c r="L97" s="50"/>
      <c r="M97" s="50"/>
    </row>
    <row r="98" spans="3:14" x14ac:dyDescent="0.3">
      <c r="C98" s="29">
        <v>2020</v>
      </c>
      <c r="D98" s="30">
        <f t="shared" si="21"/>
        <v>2480</v>
      </c>
      <c r="E98" s="51">
        <v>2045</v>
      </c>
      <c r="F98" s="31">
        <f t="shared" si="20"/>
        <v>82.459677419354833</v>
      </c>
      <c r="G98" s="30">
        <v>435</v>
      </c>
      <c r="H98" s="31">
        <f t="shared" si="22"/>
        <v>17.540322580645164</v>
      </c>
      <c r="L98" s="50"/>
      <c r="M98" s="50"/>
    </row>
    <row r="99" spans="3:14" s="52" customFormat="1" x14ac:dyDescent="0.3">
      <c r="C99" s="29">
        <v>2021</v>
      </c>
      <c r="D99" s="30">
        <f t="shared" si="21"/>
        <v>2205</v>
      </c>
      <c r="E99" s="51">
        <v>1816</v>
      </c>
      <c r="F99" s="31">
        <f t="shared" si="20"/>
        <v>82.358276643990919</v>
      </c>
      <c r="G99" s="30">
        <v>389</v>
      </c>
      <c r="H99" s="31">
        <f t="shared" si="22"/>
        <v>17.64172335600907</v>
      </c>
      <c r="L99" s="50"/>
      <c r="M99" s="50"/>
      <c r="N99" s="1"/>
    </row>
    <row r="100" spans="3:14" s="52" customFormat="1" x14ac:dyDescent="0.3">
      <c r="C100" s="29">
        <v>2022</v>
      </c>
      <c r="D100" s="30">
        <f t="shared" ref="D100" si="23">E100+G100</f>
        <v>2215</v>
      </c>
      <c r="E100" s="51">
        <v>1844</v>
      </c>
      <c r="F100" s="31">
        <f t="shared" ref="F100" si="24">(E100/D100)*100</f>
        <v>83.25056433408578</v>
      </c>
      <c r="G100" s="30">
        <v>371</v>
      </c>
      <c r="H100" s="31">
        <f t="shared" ref="H100" si="25">(G100/D100)*100</f>
        <v>16.749435665914223</v>
      </c>
      <c r="L100" s="50"/>
      <c r="M100" s="50"/>
      <c r="N100" s="1"/>
    </row>
    <row r="101" spans="3:14" x14ac:dyDescent="0.3">
      <c r="C101" s="29">
        <v>2023</v>
      </c>
      <c r="D101" s="30">
        <f>E101+G101</f>
        <v>2020</v>
      </c>
      <c r="E101" s="51">
        <v>1708</v>
      </c>
      <c r="F101" s="31">
        <f>(E101/D101)*100</f>
        <v>84.554455445544548</v>
      </c>
      <c r="G101" s="30">
        <v>312</v>
      </c>
      <c r="H101" s="31">
        <f>(G101/D101)*100</f>
        <v>15.445544554455445</v>
      </c>
      <c r="L101" s="50"/>
      <c r="M101" s="50"/>
    </row>
    <row r="102" spans="3:14" x14ac:dyDescent="0.3">
      <c r="C102" s="32">
        <v>2024</v>
      </c>
      <c r="D102" s="33">
        <f>E102+G102</f>
        <v>1774</v>
      </c>
      <c r="E102" s="53">
        <v>1456</v>
      </c>
      <c r="F102" s="34">
        <f>(E102/D102)*100</f>
        <v>82.074408117249149</v>
      </c>
      <c r="G102" s="33">
        <v>318</v>
      </c>
      <c r="H102" s="34">
        <f>(G102/D102)*100</f>
        <v>17.925591882750847</v>
      </c>
      <c r="L102" s="50"/>
      <c r="M102" s="50"/>
    </row>
    <row r="123" spans="2:16" x14ac:dyDescent="0.3">
      <c r="B123" s="22" t="s">
        <v>40</v>
      </c>
      <c r="C123" s="22"/>
      <c r="D123" s="23"/>
      <c r="E123" s="23"/>
      <c r="F123" s="23"/>
    </row>
    <row r="126" spans="2:16" x14ac:dyDescent="0.3">
      <c r="C126" s="24" t="s">
        <v>40</v>
      </c>
      <c r="D126" s="25" t="s">
        <v>0</v>
      </c>
      <c r="E126" s="54" t="s">
        <v>57</v>
      </c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</row>
    <row r="127" spans="2:16" s="52" customFormat="1" x14ac:dyDescent="0.3">
      <c r="C127" s="37"/>
      <c r="D127" s="38"/>
      <c r="E127" s="25" t="s">
        <v>19</v>
      </c>
      <c r="F127" s="25"/>
      <c r="G127" s="25" t="s">
        <v>20</v>
      </c>
      <c r="H127" s="25"/>
      <c r="I127" s="25" t="s">
        <v>58</v>
      </c>
      <c r="J127" s="25"/>
      <c r="K127" s="25" t="s">
        <v>21</v>
      </c>
      <c r="L127" s="25"/>
      <c r="M127" s="25" t="s">
        <v>22</v>
      </c>
      <c r="N127" s="25"/>
      <c r="O127" s="25" t="s">
        <v>3</v>
      </c>
      <c r="P127" s="25"/>
    </row>
    <row r="128" spans="2:16" s="52" customFormat="1" x14ac:dyDescent="0.3">
      <c r="C128" s="37"/>
      <c r="D128" s="38"/>
      <c r="E128" s="39" t="s">
        <v>4</v>
      </c>
      <c r="F128" s="40" t="s">
        <v>5</v>
      </c>
      <c r="G128" s="39" t="s">
        <v>4</v>
      </c>
      <c r="H128" s="40" t="s">
        <v>5</v>
      </c>
      <c r="I128" s="39" t="s">
        <v>4</v>
      </c>
      <c r="J128" s="40" t="s">
        <v>5</v>
      </c>
      <c r="K128" s="39" t="s">
        <v>4</v>
      </c>
      <c r="L128" s="40" t="s">
        <v>5</v>
      </c>
      <c r="M128" s="39" t="s">
        <v>4</v>
      </c>
      <c r="N128" s="40" t="s">
        <v>5</v>
      </c>
      <c r="O128" s="39" t="s">
        <v>4</v>
      </c>
      <c r="P128" s="40" t="s">
        <v>5</v>
      </c>
    </row>
    <row r="129" spans="2:16" s="52" customFormat="1" x14ac:dyDescent="0.3">
      <c r="C129" s="41">
        <v>2015</v>
      </c>
      <c r="D129" s="42">
        <f>E129+G129+I129+K129+M129+O129</f>
        <v>2551</v>
      </c>
      <c r="E129" s="49">
        <v>1842</v>
      </c>
      <c r="F129" s="44">
        <f t="shared" ref="F129:F137" si="26">(E129/D129)*100</f>
        <v>72.206977655821248</v>
      </c>
      <c r="G129" s="49">
        <v>534</v>
      </c>
      <c r="H129" s="44">
        <f t="shared" ref="H129:H137" si="27">(G129/D129)*100</f>
        <v>20.932967463739711</v>
      </c>
      <c r="I129" s="49">
        <v>53</v>
      </c>
      <c r="J129" s="44">
        <f t="shared" ref="J129:J137" si="28">(I129/D129)*100</f>
        <v>2.0776166209329672</v>
      </c>
      <c r="K129" s="49"/>
      <c r="L129" s="44">
        <f t="shared" ref="L129:L137" si="29">(K129/D129)*100</f>
        <v>0</v>
      </c>
      <c r="M129" s="49">
        <v>122</v>
      </c>
      <c r="N129" s="44">
        <f>(M129/D129)*100</f>
        <v>4.7824382595060762</v>
      </c>
      <c r="O129" s="42">
        <v>0</v>
      </c>
      <c r="P129" s="44">
        <f>(O129/D129)*100</f>
        <v>0</v>
      </c>
    </row>
    <row r="130" spans="2:16" s="52" customFormat="1" x14ac:dyDescent="0.3">
      <c r="C130" s="29">
        <v>2016</v>
      </c>
      <c r="D130" s="30">
        <f t="shared" ref="D130:D136" si="30">E130+G130+I130+K130+M130+O130</f>
        <v>2588</v>
      </c>
      <c r="E130" s="51">
        <v>1909</v>
      </c>
      <c r="F130" s="31">
        <f t="shared" si="26"/>
        <v>73.763523956723347</v>
      </c>
      <c r="G130" s="51">
        <v>535</v>
      </c>
      <c r="H130" s="31">
        <f t="shared" si="27"/>
        <v>20.672333848531686</v>
      </c>
      <c r="I130" s="51">
        <v>49</v>
      </c>
      <c r="J130" s="31">
        <f t="shared" si="28"/>
        <v>1.8933539412673881</v>
      </c>
      <c r="K130" s="51">
        <v>2</v>
      </c>
      <c r="L130" s="31">
        <f t="shared" si="29"/>
        <v>7.7279752704791344E-2</v>
      </c>
      <c r="M130" s="51">
        <v>93</v>
      </c>
      <c r="N130" s="31">
        <f t="shared" ref="N130:N137" si="31">(M130/D130)*100</f>
        <v>3.5935085007727978</v>
      </c>
      <c r="O130" s="30">
        <v>0</v>
      </c>
      <c r="P130" s="31">
        <f t="shared" ref="P130:P137" si="32">(O130/D130)*100</f>
        <v>0</v>
      </c>
    </row>
    <row r="131" spans="2:16" s="52" customFormat="1" x14ac:dyDescent="0.3">
      <c r="C131" s="29">
        <v>2017</v>
      </c>
      <c r="D131" s="30">
        <f t="shared" si="30"/>
        <v>2607</v>
      </c>
      <c r="E131" s="51">
        <v>1938</v>
      </c>
      <c r="F131" s="31">
        <f t="shared" si="26"/>
        <v>74.338319907940161</v>
      </c>
      <c r="G131" s="51">
        <v>531</v>
      </c>
      <c r="H131" s="31">
        <f t="shared" si="27"/>
        <v>20.368239355581128</v>
      </c>
      <c r="I131" s="51">
        <v>51</v>
      </c>
      <c r="J131" s="31">
        <f t="shared" si="28"/>
        <v>1.9562715765247412</v>
      </c>
      <c r="K131" s="51"/>
      <c r="L131" s="31">
        <f t="shared" si="29"/>
        <v>0</v>
      </c>
      <c r="M131" s="51">
        <v>87</v>
      </c>
      <c r="N131" s="31">
        <f t="shared" si="31"/>
        <v>3.3371691599539699</v>
      </c>
      <c r="O131" s="30">
        <v>0</v>
      </c>
      <c r="P131" s="31">
        <f t="shared" si="32"/>
        <v>0</v>
      </c>
    </row>
    <row r="132" spans="2:16" s="52" customFormat="1" x14ac:dyDescent="0.3">
      <c r="C132" s="29">
        <v>2018</v>
      </c>
      <c r="D132" s="30">
        <f t="shared" si="30"/>
        <v>2512</v>
      </c>
      <c r="E132" s="51">
        <v>1830</v>
      </c>
      <c r="F132" s="31">
        <f t="shared" si="26"/>
        <v>72.850318471337587</v>
      </c>
      <c r="G132" s="51">
        <v>489</v>
      </c>
      <c r="H132" s="31">
        <f t="shared" si="27"/>
        <v>19.466560509554139</v>
      </c>
      <c r="I132" s="51">
        <v>34</v>
      </c>
      <c r="J132" s="31">
        <f t="shared" si="28"/>
        <v>1.3535031847133758</v>
      </c>
      <c r="K132" s="51">
        <v>1</v>
      </c>
      <c r="L132" s="31">
        <f t="shared" si="29"/>
        <v>3.9808917197452234E-2</v>
      </c>
      <c r="M132" s="51">
        <v>158</v>
      </c>
      <c r="N132" s="31">
        <f t="shared" si="31"/>
        <v>6.2898089171974521</v>
      </c>
      <c r="O132" s="30">
        <v>0</v>
      </c>
      <c r="P132" s="31">
        <f t="shared" si="32"/>
        <v>0</v>
      </c>
    </row>
    <row r="133" spans="2:16" s="52" customFormat="1" x14ac:dyDescent="0.3">
      <c r="C133" s="29">
        <v>2019</v>
      </c>
      <c r="D133" s="30">
        <f t="shared" si="30"/>
        <v>2450</v>
      </c>
      <c r="E133" s="51">
        <v>1696</v>
      </c>
      <c r="F133" s="31">
        <f t="shared" si="26"/>
        <v>69.224489795918359</v>
      </c>
      <c r="G133" s="51">
        <v>427</v>
      </c>
      <c r="H133" s="31">
        <f t="shared" si="27"/>
        <v>17.428571428571431</v>
      </c>
      <c r="I133" s="51">
        <v>29</v>
      </c>
      <c r="J133" s="31">
        <f t="shared" si="28"/>
        <v>1.1836734693877551</v>
      </c>
      <c r="K133" s="51">
        <v>1</v>
      </c>
      <c r="L133" s="31">
        <f t="shared" si="29"/>
        <v>4.0816326530612249E-2</v>
      </c>
      <c r="M133" s="51">
        <v>297</v>
      </c>
      <c r="N133" s="31">
        <f t="shared" si="31"/>
        <v>12.122448979591836</v>
      </c>
      <c r="O133" s="30">
        <v>0</v>
      </c>
      <c r="P133" s="31">
        <f t="shared" si="32"/>
        <v>0</v>
      </c>
    </row>
    <row r="134" spans="2:16" s="52" customFormat="1" x14ac:dyDescent="0.3">
      <c r="C134" s="29">
        <v>2020</v>
      </c>
      <c r="D134" s="30">
        <f t="shared" si="30"/>
        <v>2480</v>
      </c>
      <c r="E134" s="51">
        <v>1637</v>
      </c>
      <c r="F134" s="31">
        <f t="shared" si="26"/>
        <v>66.008064516129025</v>
      </c>
      <c r="G134" s="51">
        <v>434</v>
      </c>
      <c r="H134" s="31">
        <f t="shared" si="27"/>
        <v>17.5</v>
      </c>
      <c r="I134" s="51">
        <v>28</v>
      </c>
      <c r="J134" s="31">
        <f t="shared" si="28"/>
        <v>1.129032258064516</v>
      </c>
      <c r="K134" s="51"/>
      <c r="L134" s="31">
        <f t="shared" si="29"/>
        <v>0</v>
      </c>
      <c r="M134" s="51">
        <v>381</v>
      </c>
      <c r="N134" s="31">
        <f t="shared" si="31"/>
        <v>15.362903225806452</v>
      </c>
      <c r="O134" s="30">
        <v>0</v>
      </c>
      <c r="P134" s="31">
        <f t="shared" si="32"/>
        <v>0</v>
      </c>
    </row>
    <row r="135" spans="2:16" s="52" customFormat="1" x14ac:dyDescent="0.3">
      <c r="C135" s="29">
        <v>2021</v>
      </c>
      <c r="D135" s="30">
        <f t="shared" si="30"/>
        <v>2205</v>
      </c>
      <c r="E135" s="51">
        <v>1493</v>
      </c>
      <c r="F135" s="31">
        <f t="shared" si="26"/>
        <v>67.709750566893419</v>
      </c>
      <c r="G135" s="51">
        <v>385</v>
      </c>
      <c r="H135" s="31">
        <f t="shared" si="27"/>
        <v>17.460317460317459</v>
      </c>
      <c r="I135" s="51">
        <v>16</v>
      </c>
      <c r="J135" s="31">
        <f t="shared" si="28"/>
        <v>0.7256235827664399</v>
      </c>
      <c r="K135" s="51"/>
      <c r="L135" s="31">
        <f t="shared" si="29"/>
        <v>0</v>
      </c>
      <c r="M135" s="51">
        <v>311</v>
      </c>
      <c r="N135" s="31">
        <f t="shared" si="31"/>
        <v>14.104308390022677</v>
      </c>
      <c r="O135" s="30">
        <v>0</v>
      </c>
      <c r="P135" s="31">
        <f t="shared" si="32"/>
        <v>0</v>
      </c>
    </row>
    <row r="136" spans="2:16" s="52" customFormat="1" x14ac:dyDescent="0.3">
      <c r="C136" s="29">
        <v>2022</v>
      </c>
      <c r="D136" s="30">
        <f t="shared" si="30"/>
        <v>2215</v>
      </c>
      <c r="E136" s="51">
        <v>1547</v>
      </c>
      <c r="F136" s="31">
        <f t="shared" si="26"/>
        <v>69.841986455981939</v>
      </c>
      <c r="G136" s="51">
        <v>467</v>
      </c>
      <c r="H136" s="31">
        <f t="shared" si="27"/>
        <v>21.083521444695261</v>
      </c>
      <c r="I136" s="51">
        <v>15</v>
      </c>
      <c r="J136" s="31">
        <f t="shared" si="28"/>
        <v>0.67720090293453727</v>
      </c>
      <c r="K136" s="51"/>
      <c r="L136" s="31">
        <f t="shared" si="29"/>
        <v>0</v>
      </c>
      <c r="M136" s="51">
        <v>186</v>
      </c>
      <c r="N136" s="31">
        <f t="shared" si="31"/>
        <v>8.397291196388263</v>
      </c>
      <c r="O136" s="30">
        <v>0</v>
      </c>
      <c r="P136" s="31">
        <f t="shared" si="32"/>
        <v>0</v>
      </c>
    </row>
    <row r="137" spans="2:16" s="52" customFormat="1" x14ac:dyDescent="0.3">
      <c r="C137" s="29">
        <v>2023</v>
      </c>
      <c r="D137" s="30">
        <f>E137+G137+I137+K137+M137+O137</f>
        <v>2020</v>
      </c>
      <c r="E137" s="51">
        <v>1443</v>
      </c>
      <c r="F137" s="31">
        <f t="shared" si="26"/>
        <v>71.43564356435644</v>
      </c>
      <c r="G137" s="51">
        <v>462</v>
      </c>
      <c r="H137" s="31">
        <f t="shared" si="27"/>
        <v>22.871287128712872</v>
      </c>
      <c r="I137" s="51">
        <v>18</v>
      </c>
      <c r="J137" s="31">
        <f t="shared" si="28"/>
        <v>0.89108910891089099</v>
      </c>
      <c r="K137" s="51"/>
      <c r="L137" s="31">
        <f t="shared" si="29"/>
        <v>0</v>
      </c>
      <c r="M137" s="51">
        <v>97</v>
      </c>
      <c r="N137" s="31">
        <f t="shared" si="31"/>
        <v>4.8019801980198018</v>
      </c>
      <c r="O137" s="30">
        <v>0</v>
      </c>
      <c r="P137" s="31">
        <f t="shared" si="32"/>
        <v>0</v>
      </c>
    </row>
    <row r="138" spans="2:16" s="52" customFormat="1" x14ac:dyDescent="0.3">
      <c r="B138" s="55"/>
      <c r="C138" s="32">
        <v>2024</v>
      </c>
      <c r="D138" s="33">
        <f>E138+G138+I138+K138+M138+O138</f>
        <v>1774</v>
      </c>
      <c r="E138" s="53">
        <v>1238</v>
      </c>
      <c r="F138" s="34">
        <f t="shared" ref="F138" si="33">(E138/D138)*100</f>
        <v>69.785794813979706</v>
      </c>
      <c r="G138" s="53">
        <v>416</v>
      </c>
      <c r="H138" s="34">
        <f t="shared" ref="H138" si="34">(G138/D138)*100</f>
        <v>23.449830890642616</v>
      </c>
      <c r="I138" s="53">
        <v>14</v>
      </c>
      <c r="J138" s="34">
        <f t="shared" ref="J138" si="35">(I138/D138)*100</f>
        <v>0.78917700112739564</v>
      </c>
      <c r="K138" s="53">
        <v>2</v>
      </c>
      <c r="L138" s="34">
        <f t="shared" ref="L138" si="36">(K138/D138)*100</f>
        <v>0.11273957158962795</v>
      </c>
      <c r="M138" s="53">
        <v>104</v>
      </c>
      <c r="N138" s="34">
        <f t="shared" ref="N138" si="37">(M138/D138)*100</f>
        <v>5.862457722660654</v>
      </c>
      <c r="O138" s="33">
        <v>0</v>
      </c>
      <c r="P138" s="34">
        <f t="shared" ref="P138" si="38">(O138/D138)*100</f>
        <v>0</v>
      </c>
    </row>
    <row r="139" spans="2:16" s="52" customFormat="1" x14ac:dyDescent="0.3">
      <c r="B139" s="55"/>
      <c r="C139" s="29"/>
      <c r="D139" s="30"/>
      <c r="E139" s="56"/>
      <c r="F139" s="30"/>
      <c r="G139" s="56"/>
      <c r="H139" s="30"/>
      <c r="I139" s="56"/>
      <c r="J139" s="30"/>
      <c r="K139" s="56"/>
      <c r="L139" s="30"/>
      <c r="M139" s="56"/>
      <c r="N139" s="30"/>
      <c r="O139" s="56"/>
    </row>
    <row r="140" spans="2:16" s="52" customFormat="1" x14ac:dyDescent="0.3">
      <c r="B140" s="55"/>
      <c r="C140" s="29"/>
      <c r="D140" s="30"/>
      <c r="E140" s="56"/>
      <c r="F140" s="30"/>
      <c r="G140" s="56"/>
      <c r="H140" s="30"/>
      <c r="I140" s="56"/>
      <c r="J140" s="30"/>
      <c r="K140" s="56"/>
      <c r="L140" s="30"/>
      <c r="M140" s="56"/>
      <c r="N140" s="30"/>
      <c r="O140" s="56"/>
    </row>
    <row r="141" spans="2:16" s="52" customFormat="1" x14ac:dyDescent="0.3">
      <c r="B141" s="55"/>
      <c r="C141" s="29"/>
      <c r="D141" s="30"/>
      <c r="E141" s="56"/>
      <c r="F141" s="30"/>
      <c r="G141" s="56"/>
      <c r="H141" s="30"/>
      <c r="I141" s="56"/>
      <c r="J141" s="30"/>
      <c r="K141" s="56"/>
      <c r="L141" s="30"/>
      <c r="M141" s="56"/>
      <c r="N141" s="30"/>
      <c r="O141" s="56"/>
    </row>
    <row r="142" spans="2:16" s="52" customFormat="1" x14ac:dyDescent="0.3">
      <c r="B142" s="55"/>
      <c r="C142" s="29"/>
      <c r="D142" s="30"/>
      <c r="E142" s="56"/>
      <c r="F142" s="30"/>
      <c r="G142" s="56"/>
      <c r="H142" s="30"/>
      <c r="I142" s="56"/>
      <c r="J142" s="30"/>
      <c r="K142" s="56"/>
      <c r="L142" s="30"/>
      <c r="M142" s="56"/>
      <c r="N142" s="30"/>
      <c r="O142" s="56"/>
    </row>
    <row r="143" spans="2:16" s="52" customFormat="1" x14ac:dyDescent="0.3">
      <c r="B143" s="55"/>
      <c r="C143" s="29"/>
      <c r="D143" s="30"/>
      <c r="E143" s="56"/>
      <c r="F143" s="30"/>
      <c r="G143" s="56"/>
      <c r="H143" s="30"/>
      <c r="I143" s="56"/>
      <c r="J143" s="30"/>
      <c r="K143" s="56"/>
      <c r="L143" s="30"/>
      <c r="M143" s="56"/>
      <c r="N143" s="30"/>
      <c r="O143" s="56"/>
    </row>
    <row r="144" spans="2:16" s="52" customFormat="1" x14ac:dyDescent="0.3">
      <c r="B144" s="55"/>
      <c r="C144" s="29"/>
      <c r="D144" s="30"/>
      <c r="E144" s="56"/>
      <c r="F144" s="30"/>
      <c r="G144" s="56"/>
      <c r="H144" s="30"/>
      <c r="I144" s="56"/>
      <c r="J144" s="30"/>
      <c r="K144" s="56"/>
      <c r="L144" s="30"/>
      <c r="M144" s="56"/>
      <c r="N144" s="30"/>
      <c r="O144" s="56"/>
    </row>
    <row r="145" spans="2:15" s="52" customFormat="1" x14ac:dyDescent="0.3">
      <c r="B145" s="55"/>
      <c r="C145" s="29"/>
      <c r="D145" s="30"/>
      <c r="E145" s="56"/>
      <c r="F145" s="30"/>
      <c r="G145" s="56"/>
      <c r="H145" s="30"/>
      <c r="I145" s="56"/>
      <c r="J145" s="30"/>
      <c r="K145" s="56"/>
      <c r="L145" s="30"/>
      <c r="M145" s="56"/>
      <c r="N145" s="30"/>
      <c r="O145" s="56"/>
    </row>
    <row r="146" spans="2:15" s="52" customFormat="1" x14ac:dyDescent="0.3">
      <c r="B146" s="55"/>
      <c r="C146" s="29"/>
      <c r="D146" s="30"/>
      <c r="E146" s="56"/>
      <c r="F146" s="30"/>
      <c r="G146" s="56"/>
      <c r="H146" s="30"/>
      <c r="I146" s="56"/>
      <c r="J146" s="30"/>
      <c r="K146" s="56"/>
      <c r="L146" s="30"/>
      <c r="M146" s="56"/>
      <c r="N146" s="30"/>
      <c r="O146" s="56"/>
    </row>
    <row r="147" spans="2:15" s="52" customFormat="1" x14ac:dyDescent="0.3">
      <c r="B147" s="55"/>
      <c r="C147" s="29"/>
      <c r="D147" s="30"/>
      <c r="E147" s="56"/>
      <c r="F147" s="30"/>
      <c r="G147" s="56"/>
      <c r="H147" s="30"/>
      <c r="I147" s="56"/>
      <c r="J147" s="30"/>
      <c r="K147" s="56"/>
      <c r="L147" s="30"/>
      <c r="M147" s="56"/>
      <c r="N147" s="30"/>
      <c r="O147" s="56"/>
    </row>
    <row r="148" spans="2:15" s="52" customFormat="1" x14ac:dyDescent="0.3">
      <c r="B148" s="55"/>
      <c r="C148" s="29"/>
      <c r="D148" s="30"/>
      <c r="E148" s="56"/>
      <c r="F148" s="30"/>
      <c r="G148" s="56"/>
      <c r="H148" s="30"/>
      <c r="I148" s="56"/>
      <c r="J148" s="30"/>
      <c r="K148" s="56"/>
      <c r="L148" s="30"/>
      <c r="M148" s="56"/>
      <c r="N148" s="30"/>
      <c r="O148" s="56"/>
    </row>
    <row r="149" spans="2:15" s="52" customFormat="1" x14ac:dyDescent="0.3">
      <c r="B149" s="55"/>
      <c r="C149" s="29"/>
      <c r="D149" s="30"/>
      <c r="E149" s="56"/>
      <c r="F149" s="30"/>
      <c r="G149" s="56"/>
      <c r="H149" s="30"/>
      <c r="I149" s="56"/>
      <c r="J149" s="30"/>
      <c r="K149" s="56"/>
      <c r="L149" s="30"/>
      <c r="M149" s="56"/>
      <c r="N149" s="30"/>
      <c r="O149" s="56"/>
    </row>
    <row r="150" spans="2:15" s="52" customFormat="1" x14ac:dyDescent="0.3">
      <c r="B150" s="55"/>
      <c r="C150" s="29"/>
      <c r="D150" s="30"/>
      <c r="E150" s="56"/>
      <c r="F150" s="30"/>
      <c r="G150" s="56"/>
      <c r="H150" s="30"/>
      <c r="I150" s="56"/>
      <c r="J150" s="30"/>
      <c r="K150" s="56"/>
      <c r="L150" s="30"/>
      <c r="M150" s="56"/>
      <c r="N150" s="30"/>
      <c r="O150" s="56"/>
    </row>
    <row r="151" spans="2:15" s="52" customFormat="1" x14ac:dyDescent="0.3">
      <c r="B151" s="55"/>
      <c r="C151" s="29"/>
      <c r="D151" s="30"/>
      <c r="E151" s="56"/>
      <c r="F151" s="30"/>
      <c r="G151" s="56"/>
      <c r="H151" s="30"/>
      <c r="I151" s="56"/>
      <c r="J151" s="30"/>
      <c r="K151" s="56"/>
      <c r="L151" s="30"/>
      <c r="M151" s="56"/>
      <c r="N151" s="30"/>
      <c r="O151" s="56"/>
    </row>
    <row r="152" spans="2:15" s="52" customFormat="1" x14ac:dyDescent="0.3">
      <c r="B152" s="55"/>
      <c r="C152" s="29"/>
      <c r="D152" s="30"/>
      <c r="E152" s="56"/>
      <c r="F152" s="30"/>
      <c r="G152" s="56"/>
      <c r="H152" s="30"/>
      <c r="I152" s="56"/>
      <c r="J152" s="30"/>
      <c r="K152" s="56"/>
      <c r="L152" s="30"/>
      <c r="M152" s="56"/>
      <c r="N152" s="30"/>
      <c r="O152" s="56"/>
    </row>
    <row r="153" spans="2:15" s="52" customFormat="1" x14ac:dyDescent="0.3">
      <c r="B153" s="55"/>
      <c r="C153" s="29"/>
      <c r="D153" s="30"/>
      <c r="E153" s="56"/>
      <c r="F153" s="30"/>
      <c r="G153" s="56"/>
      <c r="H153" s="30"/>
      <c r="I153" s="56"/>
      <c r="J153" s="30"/>
      <c r="K153" s="56"/>
      <c r="L153" s="30"/>
      <c r="M153" s="56"/>
      <c r="N153" s="30"/>
      <c r="O153" s="56"/>
    </row>
    <row r="154" spans="2:15" s="52" customFormat="1" x14ac:dyDescent="0.3">
      <c r="B154" s="55"/>
      <c r="C154" s="29"/>
      <c r="D154" s="30"/>
      <c r="E154" s="56"/>
      <c r="F154" s="30"/>
      <c r="G154" s="56"/>
      <c r="H154" s="30"/>
      <c r="I154" s="56"/>
      <c r="J154" s="30"/>
      <c r="K154" s="56"/>
      <c r="L154" s="30"/>
      <c r="M154" s="56"/>
      <c r="N154" s="30"/>
      <c r="O154" s="56"/>
    </row>
    <row r="155" spans="2:15" s="52" customFormat="1" x14ac:dyDescent="0.3">
      <c r="B155" s="55"/>
      <c r="C155" s="29"/>
      <c r="D155" s="30"/>
      <c r="E155" s="56"/>
      <c r="F155" s="30"/>
      <c r="G155" s="56"/>
      <c r="H155" s="30"/>
      <c r="I155" s="56"/>
      <c r="J155" s="30"/>
      <c r="K155" s="56"/>
      <c r="L155" s="30"/>
      <c r="M155" s="56"/>
      <c r="N155" s="30"/>
      <c r="O155" s="56"/>
    </row>
    <row r="156" spans="2:15" s="52" customFormat="1" x14ac:dyDescent="0.3">
      <c r="B156" s="55"/>
      <c r="C156" s="29"/>
      <c r="D156" s="30"/>
      <c r="E156" s="56"/>
      <c r="F156" s="30"/>
      <c r="G156" s="56"/>
      <c r="H156" s="30"/>
      <c r="I156" s="56"/>
      <c r="J156" s="30"/>
      <c r="K156" s="56"/>
      <c r="L156" s="30"/>
      <c r="M156" s="56"/>
      <c r="N156" s="30"/>
      <c r="O156" s="56"/>
    </row>
    <row r="157" spans="2:15" s="52" customFormat="1" x14ac:dyDescent="0.3">
      <c r="B157" s="55"/>
      <c r="C157" s="29"/>
      <c r="D157" s="30"/>
      <c r="E157" s="56"/>
      <c r="F157" s="30"/>
      <c r="G157" s="56"/>
      <c r="H157" s="30"/>
      <c r="I157" s="56"/>
      <c r="J157" s="30"/>
      <c r="K157" s="56"/>
      <c r="L157" s="30"/>
      <c r="M157" s="56"/>
      <c r="N157" s="30"/>
      <c r="O157" s="56"/>
    </row>
    <row r="158" spans="2:15" s="52" customFormat="1" x14ac:dyDescent="0.3">
      <c r="B158" s="55"/>
      <c r="C158" s="29"/>
      <c r="D158" s="30"/>
      <c r="E158" s="56"/>
      <c r="F158" s="30"/>
      <c r="G158" s="56"/>
      <c r="H158" s="30"/>
      <c r="I158" s="56"/>
      <c r="J158" s="30"/>
      <c r="K158" s="56"/>
      <c r="L158" s="30"/>
      <c r="M158" s="56"/>
      <c r="N158" s="30"/>
      <c r="O158" s="56"/>
    </row>
    <row r="159" spans="2:15" s="52" customFormat="1" x14ac:dyDescent="0.3">
      <c r="B159" s="22" t="s">
        <v>41</v>
      </c>
      <c r="C159" s="57"/>
      <c r="D159" s="58"/>
      <c r="E159" s="56"/>
      <c r="F159" s="30"/>
      <c r="G159" s="56"/>
      <c r="H159" s="30"/>
      <c r="I159" s="56"/>
      <c r="J159" s="30"/>
      <c r="K159" s="56"/>
      <c r="L159" s="30"/>
      <c r="M159" s="56"/>
      <c r="N159" s="30"/>
      <c r="O159" s="56"/>
    </row>
    <row r="160" spans="2:15" s="52" customFormat="1" x14ac:dyDescent="0.3">
      <c r="B160" s="55"/>
      <c r="C160" s="29"/>
      <c r="D160" s="30"/>
      <c r="E160" s="56"/>
      <c r="F160" s="30"/>
      <c r="G160" s="56"/>
      <c r="H160" s="30"/>
      <c r="I160" s="56"/>
      <c r="J160" s="30"/>
      <c r="K160" s="56"/>
      <c r="L160" s="30"/>
      <c r="M160" s="56"/>
      <c r="N160" s="30"/>
      <c r="O160" s="56"/>
    </row>
    <row r="162" spans="3:11" ht="12.75" customHeight="1" x14ac:dyDescent="0.3">
      <c r="C162" s="24" t="s">
        <v>41</v>
      </c>
      <c r="D162" s="25" t="s">
        <v>0</v>
      </c>
      <c r="E162" s="59" t="s">
        <v>42</v>
      </c>
      <c r="F162" s="59"/>
      <c r="G162" s="59"/>
      <c r="H162" s="59"/>
      <c r="I162" s="59"/>
      <c r="J162" s="59"/>
    </row>
    <row r="163" spans="3:11" s="36" customFormat="1" ht="12.75" customHeight="1" x14ac:dyDescent="0.25">
      <c r="C163" s="37"/>
      <c r="D163" s="38"/>
      <c r="E163" s="38" t="s">
        <v>23</v>
      </c>
      <c r="F163" s="38"/>
      <c r="G163" s="60" t="s">
        <v>24</v>
      </c>
      <c r="H163" s="60"/>
      <c r="I163" s="38" t="s">
        <v>3</v>
      </c>
      <c r="J163" s="38"/>
    </row>
    <row r="164" spans="3:11" s="36" customFormat="1" ht="12.75" customHeight="1" x14ac:dyDescent="0.25">
      <c r="C164" s="37"/>
      <c r="D164" s="38"/>
      <c r="E164" s="39" t="s">
        <v>4</v>
      </c>
      <c r="F164" s="40" t="s">
        <v>5</v>
      </c>
      <c r="G164" s="39" t="s">
        <v>4</v>
      </c>
      <c r="H164" s="40" t="s">
        <v>5</v>
      </c>
      <c r="I164" s="39" t="s">
        <v>4</v>
      </c>
      <c r="J164" s="40" t="s">
        <v>5</v>
      </c>
    </row>
    <row r="165" spans="3:11" s="36" customFormat="1" x14ac:dyDescent="0.3">
      <c r="C165" s="41">
        <v>2015</v>
      </c>
      <c r="D165" s="42">
        <f t="shared" ref="D165:D173" si="39">E165+G165+I165+K165+M165+O165</f>
        <v>2551</v>
      </c>
      <c r="E165" s="49">
        <v>246</v>
      </c>
      <c r="F165" s="31">
        <f t="shared" ref="F165:F173" si="40">(E165/D165)*100</f>
        <v>9.6432771462171711</v>
      </c>
      <c r="G165" s="49">
        <v>2305</v>
      </c>
      <c r="H165" s="44">
        <f>(G165/D165)*100</f>
        <v>90.356722853782827</v>
      </c>
      <c r="I165" s="42">
        <v>0</v>
      </c>
      <c r="J165" s="44">
        <f t="shared" ref="J165:J173" si="41">(I165/D165)*100</f>
        <v>0</v>
      </c>
    </row>
    <row r="166" spans="3:11" s="36" customFormat="1" x14ac:dyDescent="0.3">
      <c r="C166" s="29">
        <v>2016</v>
      </c>
      <c r="D166" s="30">
        <f t="shared" si="39"/>
        <v>2588</v>
      </c>
      <c r="E166" s="51">
        <v>253</v>
      </c>
      <c r="F166" s="31">
        <f t="shared" si="40"/>
        <v>9.7758887171561053</v>
      </c>
      <c r="G166" s="51">
        <v>2334</v>
      </c>
      <c r="H166" s="31">
        <f t="shared" ref="H166:H173" si="42">(G166/D166)*100</f>
        <v>90.185471406491502</v>
      </c>
      <c r="I166" s="30">
        <v>1</v>
      </c>
      <c r="J166" s="31">
        <f t="shared" si="41"/>
        <v>3.8639876352395672E-2</v>
      </c>
    </row>
    <row r="167" spans="3:11" s="36" customFormat="1" x14ac:dyDescent="0.3">
      <c r="C167" s="29">
        <v>2017</v>
      </c>
      <c r="D167" s="30">
        <f t="shared" si="39"/>
        <v>2607</v>
      </c>
      <c r="E167" s="51">
        <v>257</v>
      </c>
      <c r="F167" s="31">
        <f t="shared" si="40"/>
        <v>9.8580744150364392</v>
      </c>
      <c r="G167" s="51">
        <v>2350</v>
      </c>
      <c r="H167" s="31">
        <f t="shared" si="42"/>
        <v>90.141925584963559</v>
      </c>
      <c r="I167" s="30">
        <v>0</v>
      </c>
      <c r="J167" s="31">
        <f t="shared" si="41"/>
        <v>0</v>
      </c>
    </row>
    <row r="168" spans="3:11" s="36" customFormat="1" x14ac:dyDescent="0.3">
      <c r="C168" s="29">
        <v>2018</v>
      </c>
      <c r="D168" s="30">
        <f t="shared" si="39"/>
        <v>2512</v>
      </c>
      <c r="E168" s="51">
        <v>248</v>
      </c>
      <c r="F168" s="31">
        <f t="shared" si="40"/>
        <v>9.8726114649681538</v>
      </c>
      <c r="G168" s="51">
        <v>2264</v>
      </c>
      <c r="H168" s="31">
        <f t="shared" si="42"/>
        <v>90.127388535031855</v>
      </c>
      <c r="I168" s="30">
        <v>0</v>
      </c>
      <c r="J168" s="31">
        <f t="shared" si="41"/>
        <v>0</v>
      </c>
    </row>
    <row r="169" spans="3:11" s="36" customFormat="1" x14ac:dyDescent="0.3">
      <c r="C169" s="29">
        <v>2019</v>
      </c>
      <c r="D169" s="30">
        <f t="shared" si="39"/>
        <v>2450</v>
      </c>
      <c r="E169" s="51">
        <v>238</v>
      </c>
      <c r="F169" s="31">
        <f t="shared" si="40"/>
        <v>9.7142857142857135</v>
      </c>
      <c r="G169" s="51">
        <v>2212</v>
      </c>
      <c r="H169" s="31">
        <f t="shared" si="42"/>
        <v>90.285714285714278</v>
      </c>
      <c r="I169" s="30">
        <v>0</v>
      </c>
      <c r="J169" s="31">
        <f t="shared" si="41"/>
        <v>0</v>
      </c>
    </row>
    <row r="170" spans="3:11" s="36" customFormat="1" x14ac:dyDescent="0.3">
      <c r="C170" s="29">
        <v>2020</v>
      </c>
      <c r="D170" s="30">
        <f t="shared" si="39"/>
        <v>2480</v>
      </c>
      <c r="E170" s="51">
        <v>203</v>
      </c>
      <c r="F170" s="31">
        <f t="shared" si="40"/>
        <v>8.185483870967742</v>
      </c>
      <c r="G170" s="51">
        <v>2277</v>
      </c>
      <c r="H170" s="31">
        <f t="shared" si="42"/>
        <v>91.814516129032256</v>
      </c>
      <c r="I170" s="30">
        <v>0</v>
      </c>
      <c r="J170" s="31">
        <f t="shared" si="41"/>
        <v>0</v>
      </c>
      <c r="K170" s="46"/>
    </row>
    <row r="171" spans="3:11" s="36" customFormat="1" x14ac:dyDescent="0.3">
      <c r="C171" s="29">
        <v>2021</v>
      </c>
      <c r="D171" s="30">
        <f t="shared" si="39"/>
        <v>2205</v>
      </c>
      <c r="E171" s="51">
        <v>240</v>
      </c>
      <c r="F171" s="31">
        <f>(E171/D171)*100</f>
        <v>10.884353741496598</v>
      </c>
      <c r="G171" s="51">
        <v>1965</v>
      </c>
      <c r="H171" s="31">
        <f t="shared" si="42"/>
        <v>89.115646258503403</v>
      </c>
      <c r="I171" s="30">
        <v>0</v>
      </c>
      <c r="J171" s="31">
        <f t="shared" si="41"/>
        <v>0</v>
      </c>
      <c r="K171" s="30"/>
    </row>
    <row r="172" spans="3:11" s="36" customFormat="1" x14ac:dyDescent="0.3">
      <c r="C172" s="29">
        <v>2022</v>
      </c>
      <c r="D172" s="30">
        <f t="shared" si="39"/>
        <v>2215</v>
      </c>
      <c r="E172" s="51">
        <v>245</v>
      </c>
      <c r="F172" s="31">
        <f t="shared" si="40"/>
        <v>11.060948081264108</v>
      </c>
      <c r="G172" s="51">
        <v>1970</v>
      </c>
      <c r="H172" s="31">
        <f t="shared" si="42"/>
        <v>88.939051918735885</v>
      </c>
      <c r="I172" s="30">
        <v>0</v>
      </c>
      <c r="J172" s="31">
        <f t="shared" si="41"/>
        <v>0</v>
      </c>
      <c r="K172" s="30"/>
    </row>
    <row r="173" spans="3:11" s="36" customFormat="1" x14ac:dyDescent="0.3">
      <c r="C173" s="29">
        <v>2023</v>
      </c>
      <c r="D173" s="30">
        <f t="shared" si="39"/>
        <v>2020</v>
      </c>
      <c r="E173" s="51">
        <v>224</v>
      </c>
      <c r="F173" s="31">
        <f t="shared" si="40"/>
        <v>11.08910891089109</v>
      </c>
      <c r="G173" s="51">
        <v>1796</v>
      </c>
      <c r="H173" s="31">
        <f t="shared" si="42"/>
        <v>88.910891089108915</v>
      </c>
      <c r="I173" s="30">
        <v>0</v>
      </c>
      <c r="J173" s="31">
        <f t="shared" si="41"/>
        <v>0</v>
      </c>
      <c r="K173" s="30"/>
    </row>
    <row r="174" spans="3:11" x14ac:dyDescent="0.3">
      <c r="C174" s="32">
        <v>2024</v>
      </c>
      <c r="D174" s="33">
        <f t="shared" ref="D174" si="43">E174+G174+I174+K174+M174+O174</f>
        <v>1774</v>
      </c>
      <c r="E174" s="53">
        <v>206</v>
      </c>
      <c r="F174" s="34">
        <f>(E174/D174)*100</f>
        <v>11.61217587373168</v>
      </c>
      <c r="G174" s="53">
        <v>1568</v>
      </c>
      <c r="H174" s="34">
        <f t="shared" ref="H174" si="44">(G174/D174)*100</f>
        <v>88.387824126268328</v>
      </c>
      <c r="I174" s="33">
        <v>0</v>
      </c>
      <c r="J174" s="34">
        <f t="shared" ref="J174" si="45">(I174/D174)*100</f>
        <v>0</v>
      </c>
    </row>
    <row r="197" spans="2:11" x14ac:dyDescent="0.3">
      <c r="B197" s="22" t="s">
        <v>43</v>
      </c>
      <c r="C197" s="22"/>
      <c r="D197" s="23"/>
    </row>
    <row r="200" spans="2:11" x14ac:dyDescent="0.3">
      <c r="C200" s="24" t="s">
        <v>43</v>
      </c>
      <c r="D200" s="25" t="s">
        <v>0</v>
      </c>
      <c r="E200" s="35" t="s">
        <v>44</v>
      </c>
      <c r="F200" s="35"/>
      <c r="G200" s="35"/>
      <c r="H200" s="35"/>
      <c r="I200" s="35"/>
      <c r="J200" s="35"/>
    </row>
    <row r="201" spans="2:11" s="36" customFormat="1" ht="29.25" customHeight="1" x14ac:dyDescent="0.25">
      <c r="C201" s="37"/>
      <c r="D201" s="38"/>
      <c r="E201" s="24" t="s">
        <v>45</v>
      </c>
      <c r="F201" s="24"/>
      <c r="G201" s="48" t="s">
        <v>25</v>
      </c>
      <c r="H201" s="48"/>
      <c r="I201" s="25" t="s">
        <v>26</v>
      </c>
      <c r="J201" s="25"/>
    </row>
    <row r="202" spans="2:11" s="36" customFormat="1" x14ac:dyDescent="0.25">
      <c r="C202" s="37"/>
      <c r="D202" s="38"/>
      <c r="E202" s="39" t="s">
        <v>4</v>
      </c>
      <c r="F202" s="40" t="s">
        <v>5</v>
      </c>
      <c r="G202" s="39" t="s">
        <v>4</v>
      </c>
      <c r="H202" s="40" t="s">
        <v>5</v>
      </c>
      <c r="I202" s="39" t="s">
        <v>4</v>
      </c>
      <c r="J202" s="40" t="s">
        <v>5</v>
      </c>
    </row>
    <row r="203" spans="2:11" s="36" customFormat="1" x14ac:dyDescent="0.3">
      <c r="C203" s="41">
        <v>2015</v>
      </c>
      <c r="D203" s="42">
        <f t="shared" ref="D203:D212" si="46">E203+G203+I203+K203+M203+O203</f>
        <v>2551</v>
      </c>
      <c r="E203" s="43">
        <v>2545</v>
      </c>
      <c r="F203" s="44">
        <f t="shared" ref="F203:F211" si="47">(E203/D203)*100</f>
        <v>99.764798118384945</v>
      </c>
      <c r="G203" s="43">
        <v>4</v>
      </c>
      <c r="H203" s="44">
        <f>(G203/D203)*100</f>
        <v>0.15680125441003528</v>
      </c>
      <c r="I203" s="43">
        <v>2</v>
      </c>
      <c r="J203" s="44">
        <f>(I203/D203)*100</f>
        <v>7.8400627205017642E-2</v>
      </c>
    </row>
    <row r="204" spans="2:11" s="36" customFormat="1" x14ac:dyDescent="0.3">
      <c r="C204" s="29">
        <v>2016</v>
      </c>
      <c r="D204" s="30">
        <f t="shared" si="46"/>
        <v>2588</v>
      </c>
      <c r="E204" s="45">
        <v>2581</v>
      </c>
      <c r="F204" s="31">
        <f t="shared" si="47"/>
        <v>99.729520865533232</v>
      </c>
      <c r="G204" s="45">
        <v>6</v>
      </c>
      <c r="H204" s="31">
        <f t="shared" ref="H204:H211" si="48">(G204/D204)*100</f>
        <v>0.23183925811437403</v>
      </c>
      <c r="I204" s="45">
        <v>1</v>
      </c>
      <c r="J204" s="31">
        <f t="shared" ref="J204:J211" si="49">(I204/D204)*100</f>
        <v>3.8639876352395672E-2</v>
      </c>
    </row>
    <row r="205" spans="2:11" s="36" customFormat="1" x14ac:dyDescent="0.3">
      <c r="C205" s="29">
        <v>2017</v>
      </c>
      <c r="D205" s="30">
        <f t="shared" si="46"/>
        <v>2607</v>
      </c>
      <c r="E205" s="45">
        <v>2601</v>
      </c>
      <c r="F205" s="31">
        <f t="shared" si="47"/>
        <v>99.76985040276179</v>
      </c>
      <c r="G205" s="45">
        <v>4</v>
      </c>
      <c r="H205" s="31">
        <f t="shared" si="48"/>
        <v>0.15343306482546989</v>
      </c>
      <c r="I205" s="45">
        <v>2</v>
      </c>
      <c r="J205" s="31">
        <f t="shared" si="49"/>
        <v>7.6716532412734947E-2</v>
      </c>
    </row>
    <row r="206" spans="2:11" s="36" customFormat="1" x14ac:dyDescent="0.3">
      <c r="C206" s="29">
        <v>2018</v>
      </c>
      <c r="D206" s="30">
        <f t="shared" si="46"/>
        <v>2512</v>
      </c>
      <c r="E206" s="45">
        <v>2510</v>
      </c>
      <c r="F206" s="31">
        <f t="shared" si="47"/>
        <v>99.920382165605091</v>
      </c>
      <c r="G206" s="45"/>
      <c r="H206" s="31">
        <f t="shared" si="48"/>
        <v>0</v>
      </c>
      <c r="I206" s="45">
        <v>2</v>
      </c>
      <c r="J206" s="31">
        <f t="shared" si="49"/>
        <v>7.9617834394904469E-2</v>
      </c>
    </row>
    <row r="207" spans="2:11" s="36" customFormat="1" x14ac:dyDescent="0.3">
      <c r="C207" s="29">
        <v>2019</v>
      </c>
      <c r="D207" s="30">
        <f t="shared" si="46"/>
        <v>2450</v>
      </c>
      <c r="E207" s="45">
        <v>2447</v>
      </c>
      <c r="F207" s="31">
        <f t="shared" si="47"/>
        <v>99.877551020408163</v>
      </c>
      <c r="G207" s="45">
        <v>3</v>
      </c>
      <c r="H207" s="31">
        <f t="shared" si="48"/>
        <v>0.12244897959183673</v>
      </c>
      <c r="I207" s="45"/>
      <c r="J207" s="31">
        <f t="shared" si="49"/>
        <v>0</v>
      </c>
      <c r="K207" s="46"/>
    </row>
    <row r="208" spans="2:11" s="36" customFormat="1" x14ac:dyDescent="0.3">
      <c r="C208" s="29">
        <v>2020</v>
      </c>
      <c r="D208" s="30">
        <f t="shared" si="46"/>
        <v>2480</v>
      </c>
      <c r="E208" s="45">
        <v>2476</v>
      </c>
      <c r="F208" s="31">
        <f t="shared" si="47"/>
        <v>99.838709677419359</v>
      </c>
      <c r="G208" s="45">
        <v>3</v>
      </c>
      <c r="H208" s="31">
        <f t="shared" si="48"/>
        <v>0.12096774193548387</v>
      </c>
      <c r="I208" s="45">
        <v>1</v>
      </c>
      <c r="J208" s="31">
        <f t="shared" si="49"/>
        <v>4.0322580645161289E-2</v>
      </c>
      <c r="K208" s="30"/>
    </row>
    <row r="209" spans="3:11" s="36" customFormat="1" x14ac:dyDescent="0.3">
      <c r="C209" s="29">
        <v>2021</v>
      </c>
      <c r="D209" s="30">
        <f t="shared" si="46"/>
        <v>2205</v>
      </c>
      <c r="E209" s="45">
        <v>2203</v>
      </c>
      <c r="F209" s="31">
        <f t="shared" si="47"/>
        <v>99.909297052154201</v>
      </c>
      <c r="G209" s="45">
        <v>2</v>
      </c>
      <c r="H209" s="31">
        <f t="shared" si="48"/>
        <v>9.0702947845804988E-2</v>
      </c>
      <c r="I209" s="45"/>
      <c r="J209" s="31">
        <f t="shared" si="49"/>
        <v>0</v>
      </c>
      <c r="K209" s="30"/>
    </row>
    <row r="210" spans="3:11" s="36" customFormat="1" x14ac:dyDescent="0.3">
      <c r="C210" s="29">
        <v>2022</v>
      </c>
      <c r="D210" s="30">
        <f t="shared" si="46"/>
        <v>2215</v>
      </c>
      <c r="E210" s="45">
        <v>2212</v>
      </c>
      <c r="F210" s="31">
        <f t="shared" si="47"/>
        <v>99.864559819413088</v>
      </c>
      <c r="G210" s="45">
        <v>2</v>
      </c>
      <c r="H210" s="31">
        <f t="shared" si="48"/>
        <v>9.0293453724604955E-2</v>
      </c>
      <c r="I210" s="45">
        <v>1</v>
      </c>
      <c r="J210" s="31">
        <f t="shared" si="49"/>
        <v>4.5146726862302478E-2</v>
      </c>
      <c r="K210" s="30"/>
    </row>
    <row r="211" spans="3:11" s="36" customFormat="1" x14ac:dyDescent="0.3">
      <c r="C211" s="29">
        <v>2023</v>
      </c>
      <c r="D211" s="30">
        <f t="shared" si="46"/>
        <v>2020</v>
      </c>
      <c r="E211" s="45">
        <v>2018</v>
      </c>
      <c r="F211" s="31">
        <f t="shared" si="47"/>
        <v>99.900990099009903</v>
      </c>
      <c r="G211" s="45">
        <v>2</v>
      </c>
      <c r="H211" s="31">
        <f t="shared" si="48"/>
        <v>9.9009900990099015E-2</v>
      </c>
      <c r="I211" s="45"/>
      <c r="J211" s="31">
        <f t="shared" si="49"/>
        <v>0</v>
      </c>
      <c r="K211" s="30"/>
    </row>
    <row r="212" spans="3:11" x14ac:dyDescent="0.3">
      <c r="C212" s="32">
        <v>2024</v>
      </c>
      <c r="D212" s="33">
        <f t="shared" si="46"/>
        <v>1774</v>
      </c>
      <c r="E212" s="47">
        <v>1771</v>
      </c>
      <c r="F212" s="34">
        <f t="shared" ref="F212" si="50">(E212/D212)*100</f>
        <v>99.830890642615557</v>
      </c>
      <c r="G212" s="47">
        <v>1</v>
      </c>
      <c r="H212" s="34">
        <f t="shared" ref="H212" si="51">(G212/D212)*100</f>
        <v>5.6369785794813977E-2</v>
      </c>
      <c r="I212" s="47">
        <v>2</v>
      </c>
      <c r="J212" s="34">
        <f t="shared" ref="J212" si="52">(I212/D212)*100</f>
        <v>0.11273957158962795</v>
      </c>
      <c r="K212" s="30"/>
    </row>
    <row r="234" spans="2:11" x14ac:dyDescent="0.3">
      <c r="B234" s="22" t="s">
        <v>48</v>
      </c>
      <c r="C234" s="22"/>
      <c r="D234" s="23"/>
      <c r="E234" s="23"/>
    </row>
    <row r="237" spans="2:11" x14ac:dyDescent="0.3">
      <c r="C237" s="24" t="s">
        <v>48</v>
      </c>
      <c r="D237" s="25" t="s">
        <v>0</v>
      </c>
      <c r="E237" s="35" t="s">
        <v>49</v>
      </c>
      <c r="F237" s="35"/>
      <c r="G237" s="35"/>
      <c r="H237" s="35"/>
      <c r="I237" s="35"/>
      <c r="J237" s="35"/>
    </row>
    <row r="238" spans="2:11" s="36" customFormat="1" ht="27.75" customHeight="1" x14ac:dyDescent="0.25">
      <c r="C238" s="37"/>
      <c r="D238" s="38"/>
      <c r="E238" s="24" t="s">
        <v>46</v>
      </c>
      <c r="F238" s="24"/>
      <c r="G238" s="24" t="s">
        <v>47</v>
      </c>
      <c r="H238" s="24"/>
      <c r="I238" s="24" t="s">
        <v>3</v>
      </c>
      <c r="J238" s="24"/>
    </row>
    <row r="239" spans="2:11" s="36" customFormat="1" x14ac:dyDescent="0.25">
      <c r="C239" s="37"/>
      <c r="D239" s="38"/>
      <c r="E239" s="61" t="s">
        <v>4</v>
      </c>
      <c r="F239" s="40" t="s">
        <v>5</v>
      </c>
      <c r="G239" s="61" t="s">
        <v>4</v>
      </c>
      <c r="H239" s="40" t="s">
        <v>5</v>
      </c>
      <c r="I239" s="61" t="s">
        <v>4</v>
      </c>
      <c r="J239" s="40" t="s">
        <v>5</v>
      </c>
    </row>
    <row r="240" spans="2:11" s="36" customFormat="1" x14ac:dyDescent="0.3">
      <c r="C240" s="41">
        <v>2015</v>
      </c>
      <c r="D240" s="42">
        <f t="shared" ref="D240:D248" si="53">E240+G240+I240+K240+M240+O240</f>
        <v>2551</v>
      </c>
      <c r="E240" s="49">
        <v>113</v>
      </c>
      <c r="F240" s="44">
        <f t="shared" ref="F240:F248" si="54">(E240/D240)*100</f>
        <v>4.4296354370834967</v>
      </c>
      <c r="G240" s="49">
        <v>2437</v>
      </c>
      <c r="H240" s="44">
        <f>(G240/D240)*100</f>
        <v>95.531164249313989</v>
      </c>
      <c r="I240" s="42">
        <v>1</v>
      </c>
      <c r="J240" s="44">
        <f>(I240/D240)*100</f>
        <v>3.9200313602508821E-2</v>
      </c>
      <c r="K240" s="46"/>
    </row>
    <row r="241" spans="2:28" s="36" customFormat="1" x14ac:dyDescent="0.3">
      <c r="C241" s="29">
        <v>2016</v>
      </c>
      <c r="D241" s="30">
        <f t="shared" si="53"/>
        <v>2588</v>
      </c>
      <c r="E241" s="51">
        <v>106</v>
      </c>
      <c r="F241" s="31">
        <f t="shared" si="54"/>
        <v>4.0958268933539408</v>
      </c>
      <c r="G241" s="51">
        <v>2481</v>
      </c>
      <c r="H241" s="31">
        <f t="shared" ref="H241:H248" si="55">(G241/D241)*100</f>
        <v>95.865533230293664</v>
      </c>
      <c r="I241" s="30">
        <v>1</v>
      </c>
      <c r="J241" s="31">
        <f t="shared" ref="J241:J248" si="56">(I241/D241)*100</f>
        <v>3.8639876352395672E-2</v>
      </c>
      <c r="K241" s="46"/>
    </row>
    <row r="242" spans="2:28" s="36" customFormat="1" x14ac:dyDescent="0.3">
      <c r="C242" s="29">
        <v>2017</v>
      </c>
      <c r="D242" s="30">
        <f t="shared" si="53"/>
        <v>2607</v>
      </c>
      <c r="E242" s="51">
        <v>121</v>
      </c>
      <c r="F242" s="31">
        <f t="shared" si="54"/>
        <v>4.6413502109704643</v>
      </c>
      <c r="G242" s="51">
        <v>2486</v>
      </c>
      <c r="H242" s="31">
        <f t="shared" si="55"/>
        <v>95.358649789029542</v>
      </c>
      <c r="I242" s="30">
        <v>0</v>
      </c>
      <c r="J242" s="31">
        <f t="shared" si="56"/>
        <v>0</v>
      </c>
      <c r="K242" s="46"/>
    </row>
    <row r="243" spans="2:28" s="36" customFormat="1" x14ac:dyDescent="0.3">
      <c r="C243" s="29">
        <v>2018</v>
      </c>
      <c r="D243" s="30">
        <f t="shared" si="53"/>
        <v>2512</v>
      </c>
      <c r="E243" s="51">
        <v>133</v>
      </c>
      <c r="F243" s="31">
        <f t="shared" si="54"/>
        <v>5.2945859872611472</v>
      </c>
      <c r="G243" s="51">
        <v>2379</v>
      </c>
      <c r="H243" s="31">
        <f t="shared" si="55"/>
        <v>94.705414012738856</v>
      </c>
      <c r="I243" s="30">
        <v>0</v>
      </c>
      <c r="J243" s="31">
        <f t="shared" si="56"/>
        <v>0</v>
      </c>
      <c r="K243" s="46"/>
    </row>
    <row r="244" spans="2:28" s="36" customFormat="1" x14ac:dyDescent="0.3">
      <c r="C244" s="29">
        <v>2019</v>
      </c>
      <c r="D244" s="30">
        <f t="shared" si="53"/>
        <v>2450</v>
      </c>
      <c r="E244" s="51">
        <v>141</v>
      </c>
      <c r="F244" s="31">
        <f t="shared" si="54"/>
        <v>5.7551020408163271</v>
      </c>
      <c r="G244" s="51">
        <v>2309</v>
      </c>
      <c r="H244" s="31">
        <f t="shared" si="55"/>
        <v>94.244897959183675</v>
      </c>
      <c r="I244" s="30">
        <v>0</v>
      </c>
      <c r="J244" s="31">
        <f t="shared" si="56"/>
        <v>0</v>
      </c>
      <c r="K244" s="46"/>
    </row>
    <row r="245" spans="2:28" s="36" customFormat="1" x14ac:dyDescent="0.3">
      <c r="C245" s="29">
        <v>2020</v>
      </c>
      <c r="D245" s="30">
        <f t="shared" si="53"/>
        <v>2480</v>
      </c>
      <c r="E245" s="51">
        <v>193</v>
      </c>
      <c r="F245" s="31">
        <f t="shared" si="54"/>
        <v>7.782258064516129</v>
      </c>
      <c r="G245" s="51">
        <v>2287</v>
      </c>
      <c r="H245" s="31">
        <f t="shared" si="55"/>
        <v>92.217741935483872</v>
      </c>
      <c r="I245" s="30">
        <v>0</v>
      </c>
      <c r="J245" s="31">
        <f t="shared" si="56"/>
        <v>0</v>
      </c>
      <c r="K245" s="46"/>
    </row>
    <row r="246" spans="2:28" s="36" customFormat="1" x14ac:dyDescent="0.3">
      <c r="C246" s="29">
        <v>2021</v>
      </c>
      <c r="D246" s="30">
        <f t="shared" si="53"/>
        <v>2205</v>
      </c>
      <c r="E246" s="51">
        <v>168</v>
      </c>
      <c r="F246" s="31">
        <f t="shared" si="54"/>
        <v>7.6190476190476195</v>
      </c>
      <c r="G246" s="51">
        <v>2037</v>
      </c>
      <c r="H246" s="31">
        <f t="shared" si="55"/>
        <v>92.38095238095238</v>
      </c>
      <c r="I246" s="30">
        <v>0</v>
      </c>
      <c r="J246" s="31">
        <f t="shared" si="56"/>
        <v>0</v>
      </c>
      <c r="K246" s="46"/>
    </row>
    <row r="247" spans="2:28" s="36" customFormat="1" x14ac:dyDescent="0.3">
      <c r="C247" s="29">
        <v>2022</v>
      </c>
      <c r="D247" s="30">
        <f t="shared" si="53"/>
        <v>2215</v>
      </c>
      <c r="E247" s="51">
        <v>108</v>
      </c>
      <c r="F247" s="31">
        <f t="shared" si="54"/>
        <v>4.8758465011286685</v>
      </c>
      <c r="G247" s="51">
        <v>2107</v>
      </c>
      <c r="H247" s="31">
        <f t="shared" si="55"/>
        <v>95.124153498871337</v>
      </c>
      <c r="I247" s="30">
        <v>0</v>
      </c>
      <c r="J247" s="31">
        <f t="shared" si="56"/>
        <v>0</v>
      </c>
      <c r="K247" s="46"/>
    </row>
    <row r="248" spans="2:28" s="36" customFormat="1" x14ac:dyDescent="0.3">
      <c r="C248" s="29">
        <v>2023</v>
      </c>
      <c r="D248" s="30">
        <f t="shared" si="53"/>
        <v>2020</v>
      </c>
      <c r="E248" s="51">
        <v>80</v>
      </c>
      <c r="F248" s="31">
        <f t="shared" si="54"/>
        <v>3.9603960396039604</v>
      </c>
      <c r="G248" s="51">
        <v>1940</v>
      </c>
      <c r="H248" s="31">
        <f t="shared" si="55"/>
        <v>96.039603960396036</v>
      </c>
      <c r="I248" s="30">
        <v>0</v>
      </c>
      <c r="J248" s="31">
        <f t="shared" si="56"/>
        <v>0</v>
      </c>
      <c r="K248" s="46"/>
    </row>
    <row r="249" spans="2:28" s="36" customFormat="1" x14ac:dyDescent="0.3">
      <c r="C249" s="32">
        <v>2024</v>
      </c>
      <c r="D249" s="33">
        <f t="shared" ref="D249" si="57">E249+G249+I249+K249+M249+O249</f>
        <v>1774</v>
      </c>
      <c r="E249" s="53">
        <v>67</v>
      </c>
      <c r="F249" s="34">
        <f t="shared" ref="F249" si="58">(E249/D249)*100</f>
        <v>3.7767756482525368</v>
      </c>
      <c r="G249" s="53">
        <v>1707</v>
      </c>
      <c r="H249" s="34">
        <f t="shared" ref="H249" si="59">(G249/D249)*100</f>
        <v>96.223224351747461</v>
      </c>
      <c r="I249" s="33">
        <v>0</v>
      </c>
      <c r="J249" s="34">
        <f t="shared" ref="J249" si="60">(I249/D249)*100</f>
        <v>0</v>
      </c>
      <c r="K249" s="46"/>
    </row>
    <row r="252" spans="2:28" x14ac:dyDescent="0.3">
      <c r="B252" s="22" t="s">
        <v>50</v>
      </c>
      <c r="C252" s="22"/>
      <c r="D252" s="23"/>
      <c r="E252" s="23"/>
    </row>
    <row r="253" spans="2:28" x14ac:dyDescent="0.3">
      <c r="B253" s="2"/>
    </row>
    <row r="255" spans="2:28" s="36" customFormat="1" ht="18.75" customHeight="1" x14ac:dyDescent="0.25">
      <c r="C255" s="62" t="s">
        <v>50</v>
      </c>
      <c r="D255" s="63" t="s">
        <v>0</v>
      </c>
      <c r="E255" s="64" t="s">
        <v>51</v>
      </c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  <c r="AA255" s="64"/>
      <c r="AB255" s="64"/>
    </row>
    <row r="256" spans="2:28" s="36" customFormat="1" ht="12.75" customHeight="1" x14ac:dyDescent="0.25">
      <c r="C256" s="65"/>
      <c r="D256" s="66"/>
      <c r="E256" s="65" t="s">
        <v>27</v>
      </c>
      <c r="F256" s="65"/>
      <c r="G256" s="65" t="s">
        <v>55</v>
      </c>
      <c r="H256" s="65"/>
      <c r="I256" s="65" t="s">
        <v>35</v>
      </c>
      <c r="J256" s="65"/>
      <c r="K256" s="65" t="s">
        <v>59</v>
      </c>
      <c r="L256" s="65"/>
      <c r="M256" s="65" t="s">
        <v>36</v>
      </c>
      <c r="N256" s="65"/>
      <c r="O256" s="65" t="s">
        <v>28</v>
      </c>
      <c r="P256" s="65"/>
      <c r="Q256" s="65" t="s">
        <v>29</v>
      </c>
      <c r="R256" s="65"/>
      <c r="S256" s="65" t="s">
        <v>30</v>
      </c>
      <c r="T256" s="65"/>
      <c r="U256" s="65" t="s">
        <v>31</v>
      </c>
      <c r="V256" s="65"/>
      <c r="W256" s="65" t="s">
        <v>32</v>
      </c>
      <c r="X256" s="65"/>
      <c r="Y256" s="65" t="s">
        <v>33</v>
      </c>
      <c r="Z256" s="65"/>
      <c r="AA256" s="65" t="s">
        <v>34</v>
      </c>
      <c r="AB256" s="65"/>
    </row>
    <row r="257" spans="2:33" s="36" customFormat="1" ht="12.75" customHeight="1" x14ac:dyDescent="0.25">
      <c r="C257" s="65"/>
      <c r="D257" s="66"/>
      <c r="E257" s="65"/>
      <c r="F257" s="65"/>
      <c r="G257" s="65"/>
      <c r="H257" s="65"/>
      <c r="I257" s="65"/>
      <c r="J257" s="65"/>
      <c r="K257" s="65"/>
      <c r="L257" s="65"/>
      <c r="M257" s="65"/>
      <c r="N257" s="65"/>
      <c r="O257" s="65"/>
      <c r="P257" s="65"/>
      <c r="Q257" s="65"/>
      <c r="R257" s="65"/>
      <c r="S257" s="65"/>
      <c r="T257" s="65"/>
      <c r="U257" s="65"/>
      <c r="V257" s="65"/>
      <c r="W257" s="65"/>
      <c r="X257" s="65"/>
      <c r="Y257" s="65"/>
      <c r="Z257" s="65"/>
      <c r="AA257" s="65"/>
      <c r="AB257" s="65"/>
    </row>
    <row r="258" spans="2:33" s="36" customFormat="1" ht="12.75" customHeight="1" x14ac:dyDescent="0.25">
      <c r="C258" s="65"/>
      <c r="D258" s="66"/>
      <c r="E258" s="61" t="s">
        <v>4</v>
      </c>
      <c r="F258" s="40" t="s">
        <v>5</v>
      </c>
      <c r="G258" s="61" t="s">
        <v>4</v>
      </c>
      <c r="H258" s="40" t="s">
        <v>5</v>
      </c>
      <c r="I258" s="61" t="s">
        <v>4</v>
      </c>
      <c r="J258" s="40" t="s">
        <v>5</v>
      </c>
      <c r="K258" s="61" t="s">
        <v>4</v>
      </c>
      <c r="L258" s="40" t="s">
        <v>5</v>
      </c>
      <c r="M258" s="61" t="s">
        <v>4</v>
      </c>
      <c r="N258" s="40" t="s">
        <v>5</v>
      </c>
      <c r="O258" s="61" t="s">
        <v>4</v>
      </c>
      <c r="P258" s="40" t="s">
        <v>5</v>
      </c>
      <c r="Q258" s="61" t="s">
        <v>4</v>
      </c>
      <c r="R258" s="40" t="s">
        <v>5</v>
      </c>
      <c r="S258" s="61" t="s">
        <v>4</v>
      </c>
      <c r="T258" s="40" t="s">
        <v>5</v>
      </c>
      <c r="U258" s="61" t="s">
        <v>4</v>
      </c>
      <c r="V258" s="40" t="s">
        <v>5</v>
      </c>
      <c r="W258" s="61" t="s">
        <v>4</v>
      </c>
      <c r="X258" s="40" t="s">
        <v>5</v>
      </c>
      <c r="Y258" s="61" t="s">
        <v>4</v>
      </c>
      <c r="Z258" s="40" t="s">
        <v>5</v>
      </c>
      <c r="AA258" s="61" t="s">
        <v>4</v>
      </c>
      <c r="AB258" s="40" t="s">
        <v>5</v>
      </c>
    </row>
    <row r="259" spans="2:33" s="36" customFormat="1" x14ac:dyDescent="0.3">
      <c r="C259" s="41">
        <v>2015</v>
      </c>
      <c r="D259" s="42">
        <f>E259+G259+I259+K259+M259+O259+Q259+S259+U259+W259+Y259+AA259</f>
        <v>2551</v>
      </c>
      <c r="E259" s="43"/>
      <c r="F259" s="44">
        <f t="shared" ref="F259:F268" si="61">(E259/D259)*100</f>
        <v>0</v>
      </c>
      <c r="G259" s="43">
        <v>151</v>
      </c>
      <c r="H259" s="44">
        <f t="shared" ref="H259:H268" si="62">(G259/D259)*100</f>
        <v>5.9192473539788324</v>
      </c>
      <c r="I259" s="43">
        <v>368</v>
      </c>
      <c r="J259" s="44">
        <f t="shared" ref="J259:J268" si="63">(I259/D259)*100</f>
        <v>14.425715405723247</v>
      </c>
      <c r="K259" s="43">
        <v>1142</v>
      </c>
      <c r="L259" s="44">
        <f>(K259/D259)*100</f>
        <v>44.766758134065071</v>
      </c>
      <c r="M259" s="43">
        <v>44</v>
      </c>
      <c r="N259" s="44">
        <f>(M259/D259)*100</f>
        <v>1.724813798510388</v>
      </c>
      <c r="O259" s="43">
        <v>1</v>
      </c>
      <c r="P259" s="44">
        <f>(O259/D259)*100</f>
        <v>3.9200313602508821E-2</v>
      </c>
      <c r="Q259" s="43">
        <v>331</v>
      </c>
      <c r="R259" s="44">
        <f>(Q259/D259)*100</f>
        <v>12.975303802430419</v>
      </c>
      <c r="S259" s="43">
        <v>177</v>
      </c>
      <c r="T259" s="44">
        <f>(S259/D259)*100</f>
        <v>6.9384555076440622</v>
      </c>
      <c r="U259" s="43">
        <v>301</v>
      </c>
      <c r="V259" s="44">
        <f>(U259/D259)*100</f>
        <v>11.799294394355154</v>
      </c>
      <c r="W259" s="42">
        <v>22</v>
      </c>
      <c r="X259" s="44">
        <f>(W259/D259)*100</f>
        <v>0.86240689925519398</v>
      </c>
      <c r="Y259" s="43">
        <v>7</v>
      </c>
      <c r="Z259" s="44">
        <f>(Y259/D259)*100</f>
        <v>0.27440219521756176</v>
      </c>
      <c r="AA259" s="43">
        <v>7</v>
      </c>
      <c r="AB259" s="44">
        <f>(AA259/D259)*100</f>
        <v>0.27440219521756176</v>
      </c>
      <c r="AD259" s="50"/>
      <c r="AE259" s="50"/>
      <c r="AF259" s="50"/>
    </row>
    <row r="260" spans="2:33" s="36" customFormat="1" x14ac:dyDescent="0.3">
      <c r="C260" s="29">
        <v>2016</v>
      </c>
      <c r="D260" s="30">
        <f t="shared" ref="D260:D268" si="64">E260+G260+I260+K260+M260+O260+Q260+S260+U260+W260+Y260+AA260</f>
        <v>2588</v>
      </c>
      <c r="E260" s="45">
        <v>1</v>
      </c>
      <c r="F260" s="31">
        <f t="shared" si="61"/>
        <v>3.8639876352395672E-2</v>
      </c>
      <c r="G260" s="45">
        <v>129</v>
      </c>
      <c r="H260" s="31">
        <f t="shared" si="62"/>
        <v>4.9845440494590418</v>
      </c>
      <c r="I260" s="45">
        <v>354</v>
      </c>
      <c r="J260" s="31">
        <f t="shared" si="63"/>
        <v>13.678516228748069</v>
      </c>
      <c r="K260" s="45">
        <v>1152</v>
      </c>
      <c r="L260" s="31">
        <f t="shared" ref="L260:L268" si="65">(K260/D260)*100</f>
        <v>44.513137557959816</v>
      </c>
      <c r="M260" s="45">
        <v>40</v>
      </c>
      <c r="N260" s="31">
        <f t="shared" ref="N260:N268" si="66">(M260/D260)*100</f>
        <v>1.545595054095827</v>
      </c>
      <c r="O260" s="45">
        <v>2</v>
      </c>
      <c r="P260" s="31">
        <f t="shared" ref="P260:P268" si="67">(O260/D260)*100</f>
        <v>7.7279752704791344E-2</v>
      </c>
      <c r="Q260" s="45">
        <v>393</v>
      </c>
      <c r="R260" s="31">
        <f t="shared" ref="R260:R268" si="68">(Q260/D260)*100</f>
        <v>15.1854714064915</v>
      </c>
      <c r="S260" s="45">
        <v>194</v>
      </c>
      <c r="T260" s="31">
        <f t="shared" ref="T260:T268" si="69">(S260/D260)*100</f>
        <v>7.4961360123647607</v>
      </c>
      <c r="U260" s="45">
        <v>287</v>
      </c>
      <c r="V260" s="31">
        <f t="shared" ref="V260:V268" si="70">(U260/D260)*100</f>
        <v>11.089644513137557</v>
      </c>
      <c r="W260" s="30">
        <v>22</v>
      </c>
      <c r="X260" s="31">
        <f t="shared" ref="X260:X268" si="71">(W260/D260)*100</f>
        <v>0.85007727975270475</v>
      </c>
      <c r="Y260" s="45">
        <v>4</v>
      </c>
      <c r="Z260" s="31">
        <f t="shared" ref="Z260:Z268" si="72">(Y260/D260)*100</f>
        <v>0.15455950540958269</v>
      </c>
      <c r="AA260" s="45">
        <v>10</v>
      </c>
      <c r="AB260" s="31">
        <f t="shared" ref="AB260:AB268" si="73">(AA260/D260)*100</f>
        <v>0.38639876352395675</v>
      </c>
      <c r="AC260" s="46"/>
      <c r="AD260" s="50"/>
      <c r="AE260" s="50"/>
      <c r="AF260" s="50"/>
    </row>
    <row r="261" spans="2:33" s="36" customFormat="1" x14ac:dyDescent="0.3">
      <c r="C261" s="29">
        <v>2017</v>
      </c>
      <c r="D261" s="30">
        <f t="shared" si="64"/>
        <v>2607</v>
      </c>
      <c r="E261" s="45"/>
      <c r="F261" s="31">
        <f t="shared" si="61"/>
        <v>0</v>
      </c>
      <c r="G261" s="45">
        <v>130</v>
      </c>
      <c r="H261" s="31">
        <f t="shared" si="62"/>
        <v>4.9865746068277712</v>
      </c>
      <c r="I261" s="45">
        <v>362</v>
      </c>
      <c r="J261" s="31">
        <f t="shared" si="63"/>
        <v>13.885692366705024</v>
      </c>
      <c r="K261" s="45">
        <v>1095</v>
      </c>
      <c r="L261" s="31">
        <f t="shared" si="65"/>
        <v>42.002301495972382</v>
      </c>
      <c r="M261" s="45">
        <v>37</v>
      </c>
      <c r="N261" s="31">
        <f t="shared" si="66"/>
        <v>1.4192558496355965</v>
      </c>
      <c r="O261" s="45">
        <v>3</v>
      </c>
      <c r="P261" s="31">
        <f t="shared" si="67"/>
        <v>0.11507479861910241</v>
      </c>
      <c r="Q261" s="45">
        <v>407</v>
      </c>
      <c r="R261" s="31">
        <f t="shared" si="68"/>
        <v>15.611814345991561</v>
      </c>
      <c r="S261" s="45">
        <v>196</v>
      </c>
      <c r="T261" s="31">
        <f t="shared" si="69"/>
        <v>7.5182201764480245</v>
      </c>
      <c r="U261" s="45">
        <v>331</v>
      </c>
      <c r="V261" s="31">
        <f t="shared" si="70"/>
        <v>12.696586114307634</v>
      </c>
      <c r="W261" s="30">
        <v>29</v>
      </c>
      <c r="X261" s="31">
        <f t="shared" si="71"/>
        <v>1.1123897199846566</v>
      </c>
      <c r="Y261" s="45">
        <v>5</v>
      </c>
      <c r="Z261" s="31">
        <f t="shared" si="72"/>
        <v>0.19179133103183738</v>
      </c>
      <c r="AA261" s="45">
        <v>12</v>
      </c>
      <c r="AB261" s="31">
        <f t="shared" si="73"/>
        <v>0.46029919447640966</v>
      </c>
      <c r="AC261" s="46"/>
      <c r="AD261" s="50"/>
      <c r="AE261" s="50"/>
      <c r="AF261" s="50"/>
    </row>
    <row r="262" spans="2:33" s="36" customFormat="1" x14ac:dyDescent="0.3">
      <c r="C262" s="29">
        <v>2018</v>
      </c>
      <c r="D262" s="30">
        <f t="shared" si="64"/>
        <v>2512</v>
      </c>
      <c r="E262" s="45"/>
      <c r="F262" s="31">
        <f t="shared" si="61"/>
        <v>0</v>
      </c>
      <c r="G262" s="45">
        <v>108</v>
      </c>
      <c r="H262" s="31">
        <f t="shared" si="62"/>
        <v>4.2993630573248405</v>
      </c>
      <c r="I262" s="45">
        <v>335</v>
      </c>
      <c r="J262" s="31">
        <f t="shared" si="63"/>
        <v>13.335987261146498</v>
      </c>
      <c r="K262" s="45">
        <v>1068</v>
      </c>
      <c r="L262" s="31">
        <f t="shared" si="65"/>
        <v>42.515923566878982</v>
      </c>
      <c r="M262" s="45">
        <v>60</v>
      </c>
      <c r="N262" s="31">
        <f t="shared" si="66"/>
        <v>2.3885350318471339</v>
      </c>
      <c r="O262" s="45"/>
      <c r="P262" s="31">
        <f t="shared" si="67"/>
        <v>0</v>
      </c>
      <c r="Q262" s="45">
        <v>393</v>
      </c>
      <c r="R262" s="31">
        <f t="shared" si="68"/>
        <v>15.644904458598727</v>
      </c>
      <c r="S262" s="45">
        <v>155</v>
      </c>
      <c r="T262" s="31">
        <f t="shared" si="69"/>
        <v>6.1703821656050959</v>
      </c>
      <c r="U262" s="45">
        <v>341</v>
      </c>
      <c r="V262" s="31">
        <f t="shared" si="70"/>
        <v>13.574840764331212</v>
      </c>
      <c r="W262" s="30">
        <v>36</v>
      </c>
      <c r="X262" s="31">
        <f t="shared" si="71"/>
        <v>1.4331210191082804</v>
      </c>
      <c r="Y262" s="45">
        <v>5</v>
      </c>
      <c r="Z262" s="31">
        <f t="shared" si="72"/>
        <v>0.19904458598726116</v>
      </c>
      <c r="AA262" s="45">
        <v>11</v>
      </c>
      <c r="AB262" s="31">
        <f t="shared" si="73"/>
        <v>0.43789808917197454</v>
      </c>
      <c r="AC262" s="46"/>
      <c r="AD262" s="50"/>
      <c r="AE262" s="50"/>
      <c r="AF262" s="50"/>
    </row>
    <row r="263" spans="2:33" s="36" customFormat="1" x14ac:dyDescent="0.3">
      <c r="C263" s="29">
        <v>2019</v>
      </c>
      <c r="D263" s="30">
        <f t="shared" si="64"/>
        <v>2450</v>
      </c>
      <c r="E263" s="45"/>
      <c r="F263" s="31">
        <f t="shared" si="61"/>
        <v>0</v>
      </c>
      <c r="G263" s="45">
        <v>119</v>
      </c>
      <c r="H263" s="31">
        <f t="shared" si="62"/>
        <v>4.8571428571428568</v>
      </c>
      <c r="I263" s="45">
        <v>331</v>
      </c>
      <c r="J263" s="31">
        <f t="shared" si="63"/>
        <v>13.510204081632654</v>
      </c>
      <c r="K263" s="45">
        <v>922</v>
      </c>
      <c r="L263" s="31">
        <f t="shared" si="65"/>
        <v>37.632653061224488</v>
      </c>
      <c r="M263" s="45">
        <v>100</v>
      </c>
      <c r="N263" s="31">
        <f t="shared" si="66"/>
        <v>4.0816326530612246</v>
      </c>
      <c r="O263" s="45"/>
      <c r="P263" s="31">
        <f t="shared" si="67"/>
        <v>0</v>
      </c>
      <c r="Q263" s="45">
        <v>419</v>
      </c>
      <c r="R263" s="31">
        <f t="shared" si="68"/>
        <v>17.102040816326529</v>
      </c>
      <c r="S263" s="45">
        <v>163</v>
      </c>
      <c r="T263" s="31">
        <f t="shared" si="69"/>
        <v>6.6530612244897966</v>
      </c>
      <c r="U263" s="45">
        <v>352</v>
      </c>
      <c r="V263" s="31">
        <f t="shared" si="70"/>
        <v>14.36734693877551</v>
      </c>
      <c r="W263" s="30">
        <v>38</v>
      </c>
      <c r="X263" s="31">
        <f t="shared" si="71"/>
        <v>1.5510204081632653</v>
      </c>
      <c r="Y263" s="45">
        <v>2</v>
      </c>
      <c r="Z263" s="31">
        <f t="shared" si="72"/>
        <v>8.1632653061224497E-2</v>
      </c>
      <c r="AA263" s="45">
        <v>4</v>
      </c>
      <c r="AB263" s="31">
        <f t="shared" si="73"/>
        <v>0.16326530612244899</v>
      </c>
      <c r="AC263" s="46"/>
      <c r="AD263" s="50"/>
      <c r="AE263" s="50"/>
      <c r="AF263" s="50"/>
    </row>
    <row r="264" spans="2:33" s="36" customFormat="1" x14ac:dyDescent="0.3">
      <c r="C264" s="29">
        <v>2020</v>
      </c>
      <c r="D264" s="30">
        <f t="shared" si="64"/>
        <v>2480</v>
      </c>
      <c r="E264" s="45">
        <v>1</v>
      </c>
      <c r="F264" s="31">
        <f t="shared" si="61"/>
        <v>4.0322580645161289E-2</v>
      </c>
      <c r="G264" s="45">
        <v>123</v>
      </c>
      <c r="H264" s="31">
        <f t="shared" si="62"/>
        <v>4.959677419354839</v>
      </c>
      <c r="I264" s="45">
        <v>314</v>
      </c>
      <c r="J264" s="31">
        <f t="shared" si="63"/>
        <v>12.661290322580646</v>
      </c>
      <c r="K264" s="45">
        <v>952</v>
      </c>
      <c r="L264" s="31">
        <f t="shared" si="65"/>
        <v>38.387096774193544</v>
      </c>
      <c r="M264" s="45">
        <v>122</v>
      </c>
      <c r="N264" s="31">
        <f t="shared" si="66"/>
        <v>4.9193548387096779</v>
      </c>
      <c r="O264" s="45"/>
      <c r="P264" s="31">
        <f t="shared" si="67"/>
        <v>0</v>
      </c>
      <c r="Q264" s="45">
        <v>404</v>
      </c>
      <c r="R264" s="31">
        <f t="shared" si="68"/>
        <v>16.29032258064516</v>
      </c>
      <c r="S264" s="45">
        <v>160</v>
      </c>
      <c r="T264" s="31">
        <f t="shared" si="69"/>
        <v>6.4516129032258061</v>
      </c>
      <c r="U264" s="45">
        <v>365</v>
      </c>
      <c r="V264" s="31">
        <f t="shared" si="70"/>
        <v>14.717741935483872</v>
      </c>
      <c r="W264" s="30">
        <v>24</v>
      </c>
      <c r="X264" s="31">
        <f t="shared" si="71"/>
        <v>0.967741935483871</v>
      </c>
      <c r="Y264" s="45">
        <v>3</v>
      </c>
      <c r="Z264" s="31">
        <f t="shared" si="72"/>
        <v>0.12096774193548387</v>
      </c>
      <c r="AA264" s="45">
        <v>12</v>
      </c>
      <c r="AB264" s="31">
        <f t="shared" si="73"/>
        <v>0.4838709677419355</v>
      </c>
      <c r="AC264" s="46"/>
      <c r="AD264" s="50"/>
      <c r="AE264" s="50"/>
      <c r="AF264" s="50"/>
    </row>
    <row r="265" spans="2:33" s="36" customFormat="1" x14ac:dyDescent="0.3">
      <c r="C265" s="29">
        <v>2021</v>
      </c>
      <c r="D265" s="30">
        <f t="shared" si="64"/>
        <v>2205</v>
      </c>
      <c r="E265" s="45">
        <v>2</v>
      </c>
      <c r="F265" s="31">
        <f t="shared" si="61"/>
        <v>9.0702947845804988E-2</v>
      </c>
      <c r="G265" s="45">
        <v>118</v>
      </c>
      <c r="H265" s="31">
        <f t="shared" si="62"/>
        <v>5.3514739229024944</v>
      </c>
      <c r="I265" s="45">
        <v>287</v>
      </c>
      <c r="J265" s="31">
        <f t="shared" si="63"/>
        <v>13.015873015873018</v>
      </c>
      <c r="K265" s="45">
        <v>852</v>
      </c>
      <c r="L265" s="31">
        <f t="shared" si="65"/>
        <v>38.639455782312929</v>
      </c>
      <c r="M265" s="45">
        <v>72</v>
      </c>
      <c r="N265" s="31">
        <f t="shared" si="66"/>
        <v>3.2653061224489797</v>
      </c>
      <c r="O265" s="45">
        <v>1</v>
      </c>
      <c r="P265" s="31">
        <f t="shared" si="67"/>
        <v>4.5351473922902494E-2</v>
      </c>
      <c r="Q265" s="45">
        <v>354</v>
      </c>
      <c r="R265" s="31">
        <f t="shared" si="68"/>
        <v>16.054421768707485</v>
      </c>
      <c r="S265" s="45">
        <v>152</v>
      </c>
      <c r="T265" s="31">
        <f t="shared" si="69"/>
        <v>6.8934240362811785</v>
      </c>
      <c r="U265" s="45">
        <v>334</v>
      </c>
      <c r="V265" s="31">
        <f t="shared" si="70"/>
        <v>15.147392290249433</v>
      </c>
      <c r="W265" s="30">
        <v>22</v>
      </c>
      <c r="X265" s="31">
        <f t="shared" si="71"/>
        <v>0.99773242630385484</v>
      </c>
      <c r="Y265" s="45">
        <v>2</v>
      </c>
      <c r="Z265" s="31">
        <f t="shared" si="72"/>
        <v>9.0702947845804988E-2</v>
      </c>
      <c r="AA265" s="45">
        <v>9</v>
      </c>
      <c r="AB265" s="31">
        <f t="shared" si="73"/>
        <v>0.40816326530612246</v>
      </c>
      <c r="AC265" s="46"/>
      <c r="AD265" s="50"/>
      <c r="AE265" s="50"/>
      <c r="AF265" s="50"/>
    </row>
    <row r="266" spans="2:33" s="36" customFormat="1" x14ac:dyDescent="0.3">
      <c r="C266" s="29">
        <v>2022</v>
      </c>
      <c r="D266" s="30">
        <f t="shared" si="64"/>
        <v>2215</v>
      </c>
      <c r="E266" s="45">
        <v>4</v>
      </c>
      <c r="F266" s="31">
        <f t="shared" ref="F266" si="74">(E266/D266)*100</f>
        <v>0.18058690744920991</v>
      </c>
      <c r="G266" s="45">
        <v>78</v>
      </c>
      <c r="H266" s="31">
        <f t="shared" ref="H266" si="75">(G266/D266)*100</f>
        <v>3.5214446952595937</v>
      </c>
      <c r="I266" s="45">
        <v>219</v>
      </c>
      <c r="J266" s="31">
        <f t="shared" ref="J266" si="76">(I266/D266)*100</f>
        <v>9.8871331828442433</v>
      </c>
      <c r="K266" s="45">
        <v>796</v>
      </c>
      <c r="L266" s="31">
        <f t="shared" ref="L266" si="77">(K266/D266)*100</f>
        <v>35.936794582392778</v>
      </c>
      <c r="M266" s="45">
        <v>72</v>
      </c>
      <c r="N266" s="31">
        <f t="shared" ref="N266" si="78">(M266/D266)*100</f>
        <v>3.2505643340857788</v>
      </c>
      <c r="O266" s="45"/>
      <c r="P266" s="31">
        <f t="shared" ref="P266" si="79">(O266/D266)*100</f>
        <v>0</v>
      </c>
      <c r="Q266" s="45">
        <v>400</v>
      </c>
      <c r="R266" s="31">
        <f t="shared" ref="R266" si="80">(Q266/D266)*100</f>
        <v>18.058690744920995</v>
      </c>
      <c r="S266" s="45">
        <v>162</v>
      </c>
      <c r="T266" s="31">
        <f t="shared" ref="T266" si="81">(S266/D266)*100</f>
        <v>7.3137697516930027</v>
      </c>
      <c r="U266" s="45">
        <v>407</v>
      </c>
      <c r="V266" s="31">
        <f t="shared" ref="V266" si="82">(U266/D266)*100</f>
        <v>18.37471783295711</v>
      </c>
      <c r="W266" s="30">
        <v>41</v>
      </c>
      <c r="X266" s="31">
        <f t="shared" ref="X266" si="83">(W266/D266)*100</f>
        <v>1.8510158013544018</v>
      </c>
      <c r="Y266" s="45">
        <v>7</v>
      </c>
      <c r="Z266" s="31">
        <f t="shared" ref="Z266" si="84">(Y266/D266)*100</f>
        <v>0.3160270880361174</v>
      </c>
      <c r="AA266" s="45">
        <v>29</v>
      </c>
      <c r="AB266" s="31">
        <f t="shared" ref="AB266" si="85">(AA266/D266)*100</f>
        <v>1.3092550790067718</v>
      </c>
      <c r="AC266" s="46"/>
      <c r="AD266" s="50"/>
      <c r="AE266" s="50"/>
      <c r="AF266" s="50"/>
    </row>
    <row r="267" spans="2:33" s="36" customFormat="1" x14ac:dyDescent="0.3">
      <c r="C267" s="29">
        <v>2023</v>
      </c>
      <c r="D267" s="30">
        <f t="shared" si="64"/>
        <v>2020</v>
      </c>
      <c r="E267" s="45">
        <v>1</v>
      </c>
      <c r="F267" s="31">
        <f t="shared" si="61"/>
        <v>4.9504950495049507E-2</v>
      </c>
      <c r="G267" s="45">
        <v>68</v>
      </c>
      <c r="H267" s="31">
        <f t="shared" si="62"/>
        <v>3.3663366336633667</v>
      </c>
      <c r="I267" s="45">
        <v>238</v>
      </c>
      <c r="J267" s="31">
        <f t="shared" si="63"/>
        <v>11.782178217821782</v>
      </c>
      <c r="K267" s="45">
        <v>692</v>
      </c>
      <c r="L267" s="31">
        <f t="shared" si="65"/>
        <v>34.257425742574263</v>
      </c>
      <c r="M267" s="45">
        <v>30</v>
      </c>
      <c r="N267" s="31">
        <f t="shared" si="66"/>
        <v>1.4851485148514851</v>
      </c>
      <c r="O267" s="45"/>
      <c r="P267" s="31">
        <f t="shared" si="67"/>
        <v>0</v>
      </c>
      <c r="Q267" s="45">
        <v>356</v>
      </c>
      <c r="R267" s="31">
        <f t="shared" si="68"/>
        <v>17.623762376237622</v>
      </c>
      <c r="S267" s="45">
        <v>166</v>
      </c>
      <c r="T267" s="31">
        <f t="shared" si="69"/>
        <v>8.217821782178218</v>
      </c>
      <c r="U267" s="45">
        <v>405</v>
      </c>
      <c r="V267" s="31">
        <f t="shared" si="70"/>
        <v>20.049504950495052</v>
      </c>
      <c r="W267" s="30">
        <v>27</v>
      </c>
      <c r="X267" s="31">
        <f t="shared" si="71"/>
        <v>1.3366336633663367</v>
      </c>
      <c r="Y267" s="45"/>
      <c r="Z267" s="31">
        <f t="shared" si="72"/>
        <v>0</v>
      </c>
      <c r="AA267" s="45">
        <v>37</v>
      </c>
      <c r="AB267" s="31">
        <f t="shared" si="73"/>
        <v>1.8316831683168315</v>
      </c>
      <c r="AC267" s="46"/>
      <c r="AD267" s="50"/>
      <c r="AE267" s="50"/>
      <c r="AF267" s="50"/>
    </row>
    <row r="268" spans="2:33" x14ac:dyDescent="0.3">
      <c r="C268" s="32">
        <v>2024</v>
      </c>
      <c r="D268" s="47">
        <f t="shared" si="64"/>
        <v>1774</v>
      </c>
      <c r="E268" s="47"/>
      <c r="F268" s="34">
        <f t="shared" si="61"/>
        <v>0</v>
      </c>
      <c r="G268" s="47">
        <v>67</v>
      </c>
      <c r="H268" s="34">
        <f t="shared" si="62"/>
        <v>3.7767756482525368</v>
      </c>
      <c r="I268" s="47">
        <v>195</v>
      </c>
      <c r="J268" s="34">
        <f t="shared" si="63"/>
        <v>10.992108229988725</v>
      </c>
      <c r="K268" s="47">
        <v>630</v>
      </c>
      <c r="L268" s="34">
        <f t="shared" si="65"/>
        <v>35.512965050732809</v>
      </c>
      <c r="M268" s="47">
        <v>37</v>
      </c>
      <c r="N268" s="34">
        <f t="shared" si="66"/>
        <v>2.0856820744081173</v>
      </c>
      <c r="O268" s="47">
        <v>2</v>
      </c>
      <c r="P268" s="34">
        <f t="shared" si="67"/>
        <v>0.11273957158962795</v>
      </c>
      <c r="Q268" s="47">
        <v>307</v>
      </c>
      <c r="R268" s="34">
        <f t="shared" si="68"/>
        <v>17.305524239007891</v>
      </c>
      <c r="S268" s="47">
        <v>136</v>
      </c>
      <c r="T268" s="34">
        <f t="shared" si="69"/>
        <v>7.6662908680947011</v>
      </c>
      <c r="U268" s="47">
        <v>352</v>
      </c>
      <c r="V268" s="34">
        <f t="shared" si="70"/>
        <v>19.84216459977452</v>
      </c>
      <c r="W268" s="67">
        <v>31</v>
      </c>
      <c r="X268" s="34">
        <f t="shared" si="71"/>
        <v>1.7474633596392335</v>
      </c>
      <c r="Y268" s="47">
        <v>2</v>
      </c>
      <c r="Z268" s="34">
        <f t="shared" si="72"/>
        <v>0.11273957158962795</v>
      </c>
      <c r="AA268" s="47">
        <v>15</v>
      </c>
      <c r="AB268" s="34">
        <f t="shared" si="73"/>
        <v>0.84554678692220964</v>
      </c>
      <c r="AC268" s="52"/>
      <c r="AD268" s="50"/>
      <c r="AE268" s="50"/>
      <c r="AF268" s="50"/>
      <c r="AG268" s="36"/>
    </row>
    <row r="271" spans="2:33" x14ac:dyDescent="0.3">
      <c r="B271" s="22" t="s">
        <v>89</v>
      </c>
      <c r="C271" s="22"/>
      <c r="D271" s="23"/>
      <c r="E271" s="23"/>
      <c r="F271" s="23"/>
      <c r="G271" s="23"/>
      <c r="H271" s="23"/>
      <c r="I271" s="23"/>
    </row>
    <row r="274" spans="3:14" ht="27.75" customHeight="1" x14ac:dyDescent="0.3">
      <c r="C274" s="68" t="s">
        <v>74</v>
      </c>
      <c r="D274" s="68">
        <v>2015</v>
      </c>
      <c r="E274" s="68">
        <v>2016</v>
      </c>
      <c r="F274" s="68">
        <v>2017</v>
      </c>
      <c r="G274" s="68">
        <v>2018</v>
      </c>
      <c r="H274" s="68">
        <v>2019</v>
      </c>
      <c r="I274" s="68">
        <v>2020</v>
      </c>
      <c r="J274" s="68">
        <v>2021</v>
      </c>
      <c r="K274" s="68">
        <v>2022</v>
      </c>
      <c r="L274" s="68">
        <v>2023</v>
      </c>
      <c r="M274" s="68">
        <v>2024</v>
      </c>
      <c r="N274" s="68" t="s">
        <v>0</v>
      </c>
    </row>
    <row r="275" spans="3:14" x14ac:dyDescent="0.3">
      <c r="C275" s="69" t="s">
        <v>69</v>
      </c>
      <c r="D275" s="70">
        <v>1504</v>
      </c>
      <c r="E275" s="70">
        <v>1463</v>
      </c>
      <c r="F275" s="70">
        <v>1438</v>
      </c>
      <c r="G275" s="70">
        <v>1266</v>
      </c>
      <c r="H275" s="70">
        <v>1265</v>
      </c>
      <c r="I275" s="70">
        <v>1193</v>
      </c>
      <c r="J275" s="70">
        <v>1087</v>
      </c>
      <c r="K275" s="70">
        <v>1073</v>
      </c>
      <c r="L275" s="70">
        <v>1050</v>
      </c>
      <c r="M275" s="70">
        <v>926</v>
      </c>
      <c r="N275" s="70">
        <v>12265</v>
      </c>
    </row>
    <row r="276" spans="3:14" x14ac:dyDescent="0.3">
      <c r="C276" s="69" t="s">
        <v>66</v>
      </c>
      <c r="D276" s="70">
        <v>1038</v>
      </c>
      <c r="E276" s="70">
        <v>1064</v>
      </c>
      <c r="F276" s="70">
        <v>1013</v>
      </c>
      <c r="G276" s="70">
        <v>1205</v>
      </c>
      <c r="H276" s="70">
        <v>1123</v>
      </c>
      <c r="I276" s="70">
        <v>1206</v>
      </c>
      <c r="J276" s="70">
        <v>1074</v>
      </c>
      <c r="K276" s="70">
        <v>1042</v>
      </c>
      <c r="L276" s="70">
        <v>948</v>
      </c>
      <c r="M276" s="70">
        <v>822</v>
      </c>
      <c r="N276" s="70">
        <v>10535</v>
      </c>
    </row>
    <row r="277" spans="3:14" x14ac:dyDescent="0.3">
      <c r="C277" s="69" t="s">
        <v>67</v>
      </c>
      <c r="D277" s="70">
        <v>36</v>
      </c>
      <c r="E277" s="70">
        <v>28</v>
      </c>
      <c r="F277" s="70">
        <v>57</v>
      </c>
      <c r="G277" s="70">
        <v>29</v>
      </c>
      <c r="H277" s="70">
        <v>65</v>
      </c>
      <c r="I277" s="70">
        <v>41</v>
      </c>
      <c r="J277" s="70">
        <v>43</v>
      </c>
      <c r="K277" s="70">
        <v>62</v>
      </c>
      <c r="L277" s="70">
        <v>18</v>
      </c>
      <c r="M277" s="70">
        <v>11</v>
      </c>
      <c r="N277" s="70">
        <v>390</v>
      </c>
    </row>
    <row r="278" spans="3:14" x14ac:dyDescent="0.3">
      <c r="C278" s="69" t="s">
        <v>64</v>
      </c>
      <c r="D278" s="70">
        <v>18</v>
      </c>
      <c r="E278" s="70">
        <v>21</v>
      </c>
      <c r="F278" s="70">
        <v>24</v>
      </c>
      <c r="G278" s="70">
        <v>5</v>
      </c>
      <c r="H278" s="70">
        <v>22</v>
      </c>
      <c r="I278" s="70">
        <v>7</v>
      </c>
      <c r="J278" s="70">
        <v>4</v>
      </c>
      <c r="K278" s="70">
        <v>24</v>
      </c>
      <c r="L278" s="70">
        <v>3</v>
      </c>
      <c r="M278" s="70">
        <v>7</v>
      </c>
      <c r="N278" s="70">
        <v>135</v>
      </c>
    </row>
    <row r="279" spans="3:14" x14ac:dyDescent="0.3">
      <c r="C279" s="69" t="s">
        <v>71</v>
      </c>
      <c r="D279" s="70">
        <v>8</v>
      </c>
      <c r="E279" s="70">
        <v>5</v>
      </c>
      <c r="F279" s="70">
        <v>8</v>
      </c>
      <c r="G279" s="70">
        <v>2</v>
      </c>
      <c r="H279" s="70">
        <v>2</v>
      </c>
      <c r="I279" s="70">
        <v>3</v>
      </c>
      <c r="J279" s="70">
        <v>3</v>
      </c>
      <c r="K279" s="70">
        <v>4</v>
      </c>
      <c r="L279" s="70"/>
      <c r="M279" s="70">
        <v>4</v>
      </c>
      <c r="N279" s="70">
        <v>39</v>
      </c>
    </row>
    <row r="280" spans="3:14" x14ac:dyDescent="0.3">
      <c r="C280" s="69" t="s">
        <v>62</v>
      </c>
      <c r="D280" s="70"/>
      <c r="E280" s="70"/>
      <c r="F280" s="70">
        <v>5</v>
      </c>
      <c r="G280" s="70"/>
      <c r="H280" s="70"/>
      <c r="I280" s="70"/>
      <c r="J280" s="70">
        <v>1</v>
      </c>
      <c r="K280" s="70"/>
      <c r="L280" s="70"/>
      <c r="M280" s="70"/>
      <c r="N280" s="70">
        <v>6</v>
      </c>
    </row>
    <row r="281" spans="3:14" x14ac:dyDescent="0.3">
      <c r="C281" s="69" t="s">
        <v>68</v>
      </c>
      <c r="D281" s="70"/>
      <c r="E281" s="70">
        <v>1</v>
      </c>
      <c r="F281" s="70">
        <v>1</v>
      </c>
      <c r="G281" s="70"/>
      <c r="H281" s="70"/>
      <c r="I281" s="70"/>
      <c r="J281" s="70"/>
      <c r="K281" s="70"/>
      <c r="L281" s="70">
        <v>1</v>
      </c>
      <c r="M281" s="70">
        <v>1</v>
      </c>
      <c r="N281" s="70">
        <v>4</v>
      </c>
    </row>
    <row r="282" spans="3:14" x14ac:dyDescent="0.3">
      <c r="C282" s="69" t="s">
        <v>72</v>
      </c>
      <c r="D282" s="70"/>
      <c r="E282" s="70"/>
      <c r="F282" s="70">
        <v>3</v>
      </c>
      <c r="G282" s="70"/>
      <c r="H282" s="70"/>
      <c r="I282" s="70"/>
      <c r="J282" s="70"/>
      <c r="K282" s="70"/>
      <c r="L282" s="70"/>
      <c r="M282" s="70">
        <v>1</v>
      </c>
      <c r="N282" s="70">
        <v>4</v>
      </c>
    </row>
    <row r="283" spans="3:14" x14ac:dyDescent="0.3">
      <c r="C283" s="69" t="s">
        <v>79</v>
      </c>
      <c r="D283" s="70">
        <v>1</v>
      </c>
      <c r="E283" s="70">
        <v>1</v>
      </c>
      <c r="F283" s="70">
        <v>1</v>
      </c>
      <c r="G283" s="70"/>
      <c r="H283" s="70"/>
      <c r="I283" s="70"/>
      <c r="J283" s="70"/>
      <c r="K283" s="70"/>
      <c r="L283" s="70"/>
      <c r="M283" s="70"/>
      <c r="N283" s="70">
        <v>3</v>
      </c>
    </row>
    <row r="284" spans="3:14" x14ac:dyDescent="0.3">
      <c r="C284" s="69" t="s">
        <v>76</v>
      </c>
      <c r="D284" s="70"/>
      <c r="E284" s="70">
        <v>1</v>
      </c>
      <c r="F284" s="70"/>
      <c r="G284" s="70">
        <v>1</v>
      </c>
      <c r="H284" s="70"/>
      <c r="I284" s="70"/>
      <c r="J284" s="70"/>
      <c r="K284" s="70"/>
      <c r="L284" s="70"/>
      <c r="M284" s="70"/>
      <c r="N284" s="70">
        <v>2</v>
      </c>
    </row>
    <row r="285" spans="3:14" x14ac:dyDescent="0.3">
      <c r="C285" s="69" t="s">
        <v>65</v>
      </c>
      <c r="D285" s="70"/>
      <c r="E285" s="70"/>
      <c r="F285" s="70"/>
      <c r="G285" s="70"/>
      <c r="H285" s="70"/>
      <c r="I285" s="70"/>
      <c r="J285" s="70">
        <v>1</v>
      </c>
      <c r="K285" s="70"/>
      <c r="L285" s="70"/>
      <c r="M285" s="70">
        <v>1</v>
      </c>
      <c r="N285" s="70">
        <v>2</v>
      </c>
    </row>
    <row r="286" spans="3:14" x14ac:dyDescent="0.3">
      <c r="C286" s="69" t="s">
        <v>75</v>
      </c>
      <c r="D286" s="70"/>
      <c r="E286" s="70"/>
      <c r="F286" s="70"/>
      <c r="G286" s="70">
        <v>1</v>
      </c>
      <c r="H286" s="70">
        <v>1</v>
      </c>
      <c r="I286" s="70"/>
      <c r="J286" s="70"/>
      <c r="K286" s="70"/>
      <c r="L286" s="70"/>
      <c r="M286" s="70"/>
      <c r="N286" s="70">
        <v>2</v>
      </c>
    </row>
    <row r="287" spans="3:14" x14ac:dyDescent="0.3">
      <c r="C287" s="69" t="s">
        <v>82</v>
      </c>
      <c r="D287" s="70"/>
      <c r="E287" s="70">
        <v>1</v>
      </c>
      <c r="F287" s="70"/>
      <c r="G287" s="70"/>
      <c r="H287" s="70"/>
      <c r="I287" s="70"/>
      <c r="J287" s="70"/>
      <c r="K287" s="70"/>
      <c r="L287" s="70"/>
      <c r="M287" s="70"/>
      <c r="N287" s="70">
        <v>1</v>
      </c>
    </row>
    <row r="288" spans="3:14" x14ac:dyDescent="0.3">
      <c r="C288" s="69" t="s">
        <v>91</v>
      </c>
      <c r="D288" s="70"/>
      <c r="E288" s="70"/>
      <c r="F288" s="70"/>
      <c r="G288" s="70">
        <v>1</v>
      </c>
      <c r="H288" s="70"/>
      <c r="I288" s="70"/>
      <c r="J288" s="70"/>
      <c r="K288" s="70"/>
      <c r="L288" s="70"/>
      <c r="M288" s="70"/>
      <c r="N288" s="70">
        <v>1</v>
      </c>
    </row>
    <row r="289" spans="3:14" x14ac:dyDescent="0.3">
      <c r="C289" s="69" t="s">
        <v>63</v>
      </c>
      <c r="D289" s="70"/>
      <c r="E289" s="70"/>
      <c r="F289" s="70"/>
      <c r="G289" s="70"/>
      <c r="H289" s="70"/>
      <c r="I289" s="70"/>
      <c r="J289" s="70"/>
      <c r="K289" s="70"/>
      <c r="L289" s="70"/>
      <c r="M289" s="70">
        <v>1</v>
      </c>
      <c r="N289" s="70">
        <v>1</v>
      </c>
    </row>
    <row r="290" spans="3:14" x14ac:dyDescent="0.3">
      <c r="C290" s="69" t="s">
        <v>84</v>
      </c>
      <c r="D290" s="70"/>
      <c r="E290" s="70"/>
      <c r="F290" s="70">
        <v>1</v>
      </c>
      <c r="G290" s="70"/>
      <c r="H290" s="70"/>
      <c r="I290" s="70"/>
      <c r="J290" s="70"/>
      <c r="K290" s="70"/>
      <c r="L290" s="70"/>
      <c r="M290" s="70"/>
      <c r="N290" s="70">
        <v>1</v>
      </c>
    </row>
    <row r="291" spans="3:14" x14ac:dyDescent="0.3">
      <c r="C291" s="69" t="s">
        <v>77</v>
      </c>
      <c r="D291" s="70"/>
      <c r="E291" s="70"/>
      <c r="F291" s="70"/>
      <c r="G291" s="70"/>
      <c r="H291" s="70">
        <v>1</v>
      </c>
      <c r="I291" s="70"/>
      <c r="J291" s="70"/>
      <c r="K291" s="70"/>
      <c r="L291" s="70"/>
      <c r="M291" s="70"/>
      <c r="N291" s="70">
        <v>1</v>
      </c>
    </row>
    <row r="292" spans="3:14" x14ac:dyDescent="0.3">
      <c r="C292" s="69" t="s">
        <v>92</v>
      </c>
      <c r="D292" s="70"/>
      <c r="E292" s="70"/>
      <c r="F292" s="70"/>
      <c r="G292" s="70">
        <v>1</v>
      </c>
      <c r="H292" s="70"/>
      <c r="I292" s="70"/>
      <c r="J292" s="70"/>
      <c r="K292" s="70"/>
      <c r="L292" s="70"/>
      <c r="M292" s="70"/>
      <c r="N292" s="70">
        <v>1</v>
      </c>
    </row>
    <row r="293" spans="3:14" x14ac:dyDescent="0.3">
      <c r="C293" s="69" t="s">
        <v>93</v>
      </c>
      <c r="D293" s="70"/>
      <c r="E293" s="70"/>
      <c r="F293" s="70"/>
      <c r="G293" s="70">
        <v>1</v>
      </c>
      <c r="H293" s="70"/>
      <c r="I293" s="70"/>
      <c r="J293" s="70"/>
      <c r="K293" s="70"/>
      <c r="L293" s="70"/>
      <c r="M293" s="70"/>
      <c r="N293" s="70">
        <v>1</v>
      </c>
    </row>
    <row r="294" spans="3:14" x14ac:dyDescent="0.3">
      <c r="C294" s="69" t="s">
        <v>94</v>
      </c>
      <c r="D294" s="70">
        <v>1</v>
      </c>
      <c r="E294" s="70"/>
      <c r="F294" s="70"/>
      <c r="G294" s="70"/>
      <c r="H294" s="70"/>
      <c r="I294" s="70"/>
      <c r="J294" s="70"/>
      <c r="K294" s="70"/>
      <c r="L294" s="70"/>
      <c r="M294" s="70"/>
      <c r="N294" s="70">
        <v>1</v>
      </c>
    </row>
    <row r="295" spans="3:14" x14ac:dyDescent="0.3">
      <c r="C295" s="69" t="s">
        <v>78</v>
      </c>
      <c r="D295" s="70"/>
      <c r="E295" s="70"/>
      <c r="F295" s="70"/>
      <c r="G295" s="70"/>
      <c r="H295" s="70">
        <v>1</v>
      </c>
      <c r="I295" s="70"/>
      <c r="J295" s="70"/>
      <c r="K295" s="70"/>
      <c r="L295" s="70"/>
      <c r="M295" s="70"/>
      <c r="N295" s="70">
        <v>1</v>
      </c>
    </row>
    <row r="296" spans="3:14" x14ac:dyDescent="0.3">
      <c r="C296" s="69" t="s">
        <v>70</v>
      </c>
      <c r="D296" s="70"/>
      <c r="E296" s="70"/>
      <c r="F296" s="70"/>
      <c r="G296" s="70"/>
      <c r="H296" s="70"/>
      <c r="I296" s="70"/>
      <c r="J296" s="70">
        <v>1</v>
      </c>
      <c r="K296" s="70"/>
      <c r="L296" s="70"/>
      <c r="M296" s="70"/>
      <c r="N296" s="70">
        <v>1</v>
      </c>
    </row>
    <row r="297" spans="3:14" x14ac:dyDescent="0.3">
      <c r="C297" s="69" t="s">
        <v>80</v>
      </c>
      <c r="D297" s="70"/>
      <c r="E297" s="70">
        <v>1</v>
      </c>
      <c r="F297" s="70"/>
      <c r="G297" s="70"/>
      <c r="H297" s="70"/>
      <c r="I297" s="70"/>
      <c r="J297" s="70"/>
      <c r="K297" s="70"/>
      <c r="L297" s="70"/>
      <c r="M297" s="70"/>
      <c r="N297" s="70">
        <v>1</v>
      </c>
    </row>
    <row r="298" spans="3:14" x14ac:dyDescent="0.3">
      <c r="C298" s="69" t="s">
        <v>73</v>
      </c>
      <c r="D298" s="70"/>
      <c r="E298" s="70"/>
      <c r="F298" s="70"/>
      <c r="G298" s="70"/>
      <c r="H298" s="70"/>
      <c r="I298" s="70"/>
      <c r="J298" s="70">
        <v>1</v>
      </c>
      <c r="K298" s="70"/>
      <c r="L298" s="70"/>
      <c r="M298" s="70"/>
      <c r="N298" s="70">
        <v>1</v>
      </c>
    </row>
    <row r="299" spans="3:14" x14ac:dyDescent="0.3">
      <c r="C299" s="69" t="s">
        <v>95</v>
      </c>
      <c r="D299" s="70">
        <v>1</v>
      </c>
      <c r="E299" s="70"/>
      <c r="F299" s="70"/>
      <c r="G299" s="70"/>
      <c r="H299" s="70"/>
      <c r="I299" s="70"/>
      <c r="J299" s="70"/>
      <c r="K299" s="70"/>
      <c r="L299" s="70"/>
      <c r="M299" s="70"/>
      <c r="N299" s="70">
        <v>1</v>
      </c>
    </row>
    <row r="300" spans="3:14" x14ac:dyDescent="0.3">
      <c r="C300" s="69" t="s">
        <v>83</v>
      </c>
      <c r="D300" s="70"/>
      <c r="E300" s="70">
        <v>1</v>
      </c>
      <c r="F300" s="70"/>
      <c r="G300" s="70"/>
      <c r="H300" s="70"/>
      <c r="I300" s="70"/>
      <c r="J300" s="70"/>
      <c r="K300" s="70"/>
      <c r="L300" s="70"/>
      <c r="M300" s="70"/>
      <c r="N300" s="70">
        <v>1</v>
      </c>
    </row>
    <row r="301" spans="3:14" x14ac:dyDescent="0.3">
      <c r="C301" s="69" t="s">
        <v>81</v>
      </c>
      <c r="D301" s="70"/>
      <c r="E301" s="70">
        <v>1</v>
      </c>
      <c r="F301" s="70"/>
      <c r="G301" s="70"/>
      <c r="H301" s="70"/>
      <c r="I301" s="70"/>
      <c r="J301" s="70"/>
      <c r="K301" s="70"/>
      <c r="L301" s="70"/>
      <c r="M301" s="70"/>
      <c r="N301" s="70">
        <v>1</v>
      </c>
    </row>
    <row r="302" spans="3:14" x14ac:dyDescent="0.3">
      <c r="C302" s="71" t="s">
        <v>85</v>
      </c>
      <c r="D302" s="72">
        <f t="shared" ref="D302" si="86">SUM(D275:D301)</f>
        <v>2607</v>
      </c>
      <c r="E302" s="72">
        <f t="shared" ref="E302:F302" si="87">SUM(E275:E301)</f>
        <v>2588</v>
      </c>
      <c r="F302" s="72">
        <f t="shared" si="87"/>
        <v>2551</v>
      </c>
      <c r="G302" s="72">
        <f t="shared" ref="G302" si="88">SUM(G275:G301)</f>
        <v>2512</v>
      </c>
      <c r="H302" s="72">
        <f t="shared" ref="H302:I302" si="89">SUM(H275:H301)</f>
        <v>2480</v>
      </c>
      <c r="I302" s="72">
        <f t="shared" si="89"/>
        <v>2450</v>
      </c>
      <c r="J302" s="72">
        <f t="shared" ref="J302" si="90">SUM(J275:J301)</f>
        <v>2215</v>
      </c>
      <c r="K302" s="72">
        <f t="shared" ref="K302" si="91">SUM(K275:K301)</f>
        <v>2205</v>
      </c>
      <c r="L302" s="72">
        <f>SUM(L275:L301)</f>
        <v>2020</v>
      </c>
      <c r="M302" s="72">
        <f t="shared" ref="M302:N302" si="92">SUM(M275:M301)</f>
        <v>1774</v>
      </c>
      <c r="N302" s="72">
        <f t="shared" si="92"/>
        <v>23402</v>
      </c>
    </row>
    <row r="305" spans="2:10" x14ac:dyDescent="0.3">
      <c r="B305" s="22" t="s">
        <v>86</v>
      </c>
      <c r="C305" s="22"/>
      <c r="D305" s="23"/>
      <c r="E305" s="23"/>
      <c r="F305" s="23"/>
      <c r="G305" s="23"/>
      <c r="H305" s="23"/>
      <c r="I305" s="23"/>
      <c r="J305" s="23"/>
    </row>
    <row r="309" spans="2:10" ht="21" customHeight="1" x14ac:dyDescent="0.3">
      <c r="C309" s="68" t="s">
        <v>87</v>
      </c>
      <c r="D309" s="68" t="s">
        <v>67</v>
      </c>
    </row>
    <row r="310" spans="2:10" x14ac:dyDescent="0.3">
      <c r="C310" s="69">
        <v>2015</v>
      </c>
      <c r="D310" s="50">
        <v>65</v>
      </c>
    </row>
    <row r="311" spans="2:10" x14ac:dyDescent="0.3">
      <c r="C311" s="69">
        <v>2016</v>
      </c>
      <c r="D311" s="50">
        <v>37</v>
      </c>
    </row>
    <row r="312" spans="2:10" x14ac:dyDescent="0.3">
      <c r="C312" s="69">
        <v>2017</v>
      </c>
      <c r="D312" s="50">
        <v>38</v>
      </c>
    </row>
    <row r="313" spans="2:10" x14ac:dyDescent="0.3">
      <c r="C313" s="69">
        <v>2018</v>
      </c>
      <c r="D313" s="50">
        <v>37</v>
      </c>
    </row>
    <row r="314" spans="2:10" x14ac:dyDescent="0.3">
      <c r="C314" s="69">
        <v>2019</v>
      </c>
      <c r="D314" s="50">
        <v>54</v>
      </c>
    </row>
    <row r="315" spans="2:10" x14ac:dyDescent="0.3">
      <c r="C315" s="69">
        <v>2020</v>
      </c>
      <c r="D315" s="50">
        <v>76</v>
      </c>
    </row>
    <row r="316" spans="2:10" x14ac:dyDescent="0.3">
      <c r="C316" s="69">
        <v>2021</v>
      </c>
      <c r="D316" s="50">
        <v>69</v>
      </c>
    </row>
    <row r="317" spans="2:10" x14ac:dyDescent="0.3">
      <c r="C317" s="69">
        <v>2022</v>
      </c>
      <c r="D317" s="50">
        <v>50</v>
      </c>
    </row>
    <row r="318" spans="2:10" x14ac:dyDescent="0.3">
      <c r="C318" s="69">
        <v>2023</v>
      </c>
      <c r="D318" s="50">
        <v>20</v>
      </c>
    </row>
    <row r="319" spans="2:10" x14ac:dyDescent="0.3">
      <c r="C319" s="69">
        <v>2024</v>
      </c>
      <c r="D319" s="50">
        <v>14</v>
      </c>
    </row>
    <row r="320" spans="2:10" x14ac:dyDescent="0.3">
      <c r="C320" s="73" t="s">
        <v>85</v>
      </c>
      <c r="D320" s="74">
        <v>454</v>
      </c>
    </row>
  </sheetData>
  <mergeCells count="59">
    <mergeCell ref="Y256:Z257"/>
    <mergeCell ref="AA256:AB257"/>
    <mergeCell ref="C255:C258"/>
    <mergeCell ref="D255:D258"/>
    <mergeCell ref="E255:AB255"/>
    <mergeCell ref="O256:P257"/>
    <mergeCell ref="Q256:R257"/>
    <mergeCell ref="S256:T257"/>
    <mergeCell ref="U256:V257"/>
    <mergeCell ref="W256:X257"/>
    <mergeCell ref="E256:F257"/>
    <mergeCell ref="G256:H257"/>
    <mergeCell ref="I256:J257"/>
    <mergeCell ref="K256:L257"/>
    <mergeCell ref="M256:N257"/>
    <mergeCell ref="E237:J237"/>
    <mergeCell ref="E238:F238"/>
    <mergeCell ref="G238:H238"/>
    <mergeCell ref="I238:J238"/>
    <mergeCell ref="D237:D239"/>
    <mergeCell ref="E200:J200"/>
    <mergeCell ref="E201:F201"/>
    <mergeCell ref="G201:H201"/>
    <mergeCell ref="I201:J201"/>
    <mergeCell ref="D200:D202"/>
    <mergeCell ref="D162:D164"/>
    <mergeCell ref="E162:J162"/>
    <mergeCell ref="E163:F163"/>
    <mergeCell ref="G163:H163"/>
    <mergeCell ref="I163:J163"/>
    <mergeCell ref="E90:H90"/>
    <mergeCell ref="E91:F91"/>
    <mergeCell ref="G91:H91"/>
    <mergeCell ref="D90:D92"/>
    <mergeCell ref="E53:V53"/>
    <mergeCell ref="D53:D55"/>
    <mergeCell ref="G16:H16"/>
    <mergeCell ref="E16:F16"/>
    <mergeCell ref="I16:J16"/>
    <mergeCell ref="C16:C17"/>
    <mergeCell ref="R4:V5"/>
    <mergeCell ref="D16:D17"/>
    <mergeCell ref="D4:Q5"/>
    <mergeCell ref="E126:P126"/>
    <mergeCell ref="D126:D128"/>
    <mergeCell ref="E127:F127"/>
    <mergeCell ref="G127:H127"/>
    <mergeCell ref="I127:J127"/>
    <mergeCell ref="K127:L127"/>
    <mergeCell ref="M127:N127"/>
    <mergeCell ref="O127:P127"/>
    <mergeCell ref="C53:C55"/>
    <mergeCell ref="C90:C92"/>
    <mergeCell ref="C237:C239"/>
    <mergeCell ref="C126:C128"/>
    <mergeCell ref="B4:C5"/>
    <mergeCell ref="C200:C202"/>
    <mergeCell ref="C162:C164"/>
    <mergeCell ref="B11:C11"/>
  </mergeCells>
  <pageMargins left="0.7" right="0.7" top="0.75" bottom="0.75" header="0.3" footer="0.3"/>
  <pageSetup paperSize="9" orientation="portrait" horizontalDpi="200" verticalDpi="200" r:id="rId1"/>
  <ignoredErrors>
    <ignoredError sqref="D129:D136 D165:D172 H165:J172 F203:F207 J203:J209 D203:D209 D240:D244 D245:D247 H27:K27 F56:F61 F129:F136 F62 H62 J62 H245:J247 H18:K24 D18:D22 F27 H25:J25 F93:F99 D93:D99 D100 N56:N62 D138 D174 F208:F209 H208:H209 F245:F247 D249 F18:F25 D23:D25 F26:J26 F63:F64 H56:H61 H63:H64 J56:J61 J63:J64 L62 L56:L61 L63:L64 N63:N64 P56:P62 P63:P64 R56:R62 R63:R64 T56:V62 T63:V64 D56:D65 V65 T65 F65 U65 D101:D102 F100 F101:F102 H93:H99 H100 H101:H102 F138 H129:H136 H138 J129:J136 J138 L129:L136 L138 N129:P136 N138:P138 D137 H174:K174 D173:E173 H173:J173 F174 F171 F165:F170 F172:F173 H203:H207 J212 H212 F212 H210 F210 J210 D211 D210:E210 G210 I210 D212 D248 F240:F244 F249 F248 H240:J244 H249:J249 H248:J248 AB260:AB262 AB263:AB264 AB266 AB259 AB265 Z260:Z262 Z263:Z264 Z266 Z259 Z265 X260:X262 X263:X264 X266 X259 X265 V260:V262 V263:V264 V266 V259 V265 T260:T262 T263:T264 T266 T259 T265 R260:R262 R263:R264 R266 R259 P260:P262 P263:P264 P266 P265 P259 N260:N262 N263:N264 N266 N259 N265 L260:L262 L263:L264 L266 L259 J260:J262 J263:J264 J266 J265 J259 H260:H262 H263:H264 H266 H265 F260:F262 F263:F264 F266 R265 L265 F265 H259 P267 F267 T267 R267 AB267 V267 Z267 N267 L267 X267 J267 H267 D260:E262 D268:E268 D267:E267 I267 K267 Y267 M267 O267 AA267 W267 S267 G267 Q267 D259:G259 I259 D266:E266 D265:E265 G265 M265 S265 G266 D263:E264 G263:G264 G260:G262 I265 I266 I263:I264 I260:I262 K259 K265 K266 K263:K264 K260:K262 M259 M266 M263:M264 M260:M262 O265 O259 O266 O263:O264 O260:O262 Q259 Q265 Q266 Q263:Q264 Q260:Q262 S259 S266 S263:S264 S260:S262 U265 U259 U266 U263:U264 U260:U262 W265 W259 W266 W263:W264 W260:W262 Y265 Y259 Y266 Y263:Y264 Y260:Y262 AA265 AA259 AA266 AA263:AA264 AA260:AA262 Y268 O268 F268 H268 J268 L268 N268 P268 R268 T268 V268 X268 Z268 AB268 H65 J65 L65 N65 P65 R65:S65 F137:P137 F211:J211" unlockedFormula="1"/>
    <ignoredError sqref="D302:N30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Estadisticas Nacimiento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Maria Roman Sánchez</dc:creator>
  <cp:lastModifiedBy>Roman Sanchez Monica Maria</cp:lastModifiedBy>
  <dcterms:created xsi:type="dcterms:W3CDTF">2021-09-29T17:42:26Z</dcterms:created>
  <dcterms:modified xsi:type="dcterms:W3CDTF">2025-01-27T16:59:40Z</dcterms:modified>
</cp:coreProperties>
</file>