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_42878239\Desktop\INFORMACION PARA EL EMPALME\"/>
    </mc:Choice>
  </mc:AlternateContent>
  <bookViews>
    <workbookView xWindow="0" yWindow="0" windowWidth="24000" windowHeight="9735" firstSheet="7" activeTab="14"/>
  </bookViews>
  <sheets>
    <sheet name="GENERAL-ADELI" sheetId="1" r:id="rId1"/>
    <sheet name="ALCALDIA-TIC" sheetId="5" r:id="rId2"/>
    <sheet name="GOBIERNO" sheetId="6" r:id="rId3"/>
    <sheet name="INFRAESTRUCTURA" sheetId="7" r:id="rId4"/>
    <sheet name="CONTROL INTERNO" sheetId="2" r:id="rId5"/>
    <sheet name="EDUCACION" sheetId="3" r:id="rId6"/>
    <sheet name="DEPORTES" sheetId="4" r:id="rId7"/>
    <sheet name="JURIDICA" sheetId="8" r:id="rId8"/>
    <sheet name="MEDIO AMBIENTE" sheetId="9" r:id="rId9"/>
    <sheet name="MOVILIDAD" sheetId="10" r:id="rId10"/>
    <sheet name="PARTICIPACION" sheetId="11" r:id="rId11"/>
    <sheet name="PLANEACION" sheetId="12" r:id="rId12"/>
    <sheet name="SALUD" sheetId="13" r:id="rId13"/>
    <sheet name="SERVICIOS" sheetId="14" r:id="rId14"/>
    <sheet name="VIVIENDA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6" l="1"/>
  <c r="K29" i="6"/>
  <c r="O26" i="4" l="1"/>
  <c r="O18" i="4"/>
  <c r="O15" i="4"/>
  <c r="O8" i="4"/>
  <c r="O4" i="4"/>
  <c r="I4" i="4"/>
  <c r="F17" i="3" l="1"/>
</calcChain>
</file>

<file path=xl/comments1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comments10.xml><?xml version="1.0" encoding="utf-8"?>
<comments xmlns="http://schemas.openxmlformats.org/spreadsheetml/2006/main">
  <authors>
    <author>Maria Monica Villamil Gallego</author>
    <author>Camilo Andrés Valencia Dávila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Camilo Andrés Valencia Dávila:</t>
        </r>
        <r>
          <rPr>
            <sz val="9"/>
            <color indexed="81"/>
            <rFont val="Tahoma"/>
            <family val="2"/>
          </rPr>
          <t xml:space="preserve">
10000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Camilo Andrés Valencia Dávila: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Camilo Andrés Valencia Dávila: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Camilo Andrés Valencia Dávila:</t>
        </r>
        <r>
          <rPr>
            <sz val="9"/>
            <color indexed="81"/>
            <rFont val="Tahoma"/>
            <family val="2"/>
          </rPr>
          <t xml:space="preserve">
300</t>
        </r>
      </text>
    </comment>
  </commentList>
</comments>
</file>

<file path=xl/comments11.xml><?xml version="1.0" encoding="utf-8"?>
<comments xmlns="http://schemas.openxmlformats.org/spreadsheetml/2006/main">
  <authors>
    <author>Maria Monica Villamil Gallego</author>
    <author>User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  <comment ref="K43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ESTA META NO SE CUMPLIRA EN EL CUATRENIO DEBIDO A QUE ESTE SUBSIDIO NO FUE APROBADO POR EL CONCEJO MUNICIPAL</t>
        </r>
      </text>
    </comment>
    <comment ref="K5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ESTE AVANCE SE AJUSTA DEBIDO A QUE SE TIENE EN CUENTA LO QUE SE CUMPLIO EN EL 2017 QUE FUE EN 0,33 Y 2018 EN 1,67 PARA UN TOTAL DE 2 UNIDADES MOVILES</t>
        </r>
      </text>
    </comment>
    <comment ref="K6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ESTE INDICADOR NO SE CUMPLE EN SU TOTALIDAD DEBIDO A QUE ALGUNAS SE RETIRARON DEL PROGRAMA Y OTRAS TRANSITARON AL CDI PEDREGAL Y CERRO DE LAS LUCES</t>
        </r>
      </text>
    </comment>
  </commentList>
</comments>
</file>

<file path=xl/comments12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comments13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comments14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comments15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comments2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comments3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comments4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comments5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comments6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 840 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 1,25 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 1,12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 1,7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 = pues la Meta ya está cumplida 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 30 </t>
        </r>
      </text>
    </comment>
  </commentList>
</comments>
</file>

<file path=xl/comments7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comments8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comments9.xml><?xml version="1.0" encoding="utf-8"?>
<comments xmlns="http://schemas.openxmlformats.org/spreadsheetml/2006/main">
  <authors>
    <author>Maria Monica Villamil Gallego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ESTA CASILLA REEMPLAZA LA DE MARZO, POR LO CUAL EL INFORME ES SUPERIOR O IGUAL AL PRESENTADO </t>
        </r>
      </text>
    </comment>
  </commentList>
</comments>
</file>

<file path=xl/sharedStrings.xml><?xml version="1.0" encoding="utf-8"?>
<sst xmlns="http://schemas.openxmlformats.org/spreadsheetml/2006/main" count="1461" uniqueCount="665">
  <si>
    <t xml:space="preserve">PLAN INDICATIVO  2016 - 2019        
UNIDAD ADMINISTRATIVA RESPONSABLE: ADELÍ GENERAL 
AVANCE A 30 DE JUNIO  DE 2019 </t>
  </si>
  <si>
    <t xml:space="preserve">PROYECTO </t>
  </si>
  <si>
    <t xml:space="preserve">INDICADORES </t>
  </si>
  <si>
    <t xml:space="preserve">UNIDAD DE MEDIDA </t>
  </si>
  <si>
    <t xml:space="preserve">LINEA BASE </t>
  </si>
  <si>
    <t xml:space="preserve">META PLAN  </t>
  </si>
  <si>
    <t xml:space="preserve">META CALCULO  </t>
  </si>
  <si>
    <t>AVANCE 2016</t>
  </si>
  <si>
    <t>AVANCE 2017</t>
  </si>
  <si>
    <t>AVANCE 2018</t>
  </si>
  <si>
    <t>META</t>
  </si>
  <si>
    <t>%</t>
  </si>
  <si>
    <t xml:space="preserve">META </t>
  </si>
  <si>
    <t xml:space="preserve">PROGRAM. </t>
  </si>
  <si>
    <t xml:space="preserve">AVANCE MARZO 30 </t>
  </si>
  <si>
    <t xml:space="preserve">AVANCE JUNIO 30 </t>
  </si>
  <si>
    <t xml:space="preserve">Productividad, competitividad y fortalecimiento empresarial </t>
  </si>
  <si>
    <t>Mesas de trabajo fortalecidas  con los sectores económicos estratégicos del municipio y de la subregión.</t>
  </si>
  <si>
    <t>Número</t>
  </si>
  <si>
    <t>Convenios y/o alianzas realizadas en pro del fortalecimiento empresarial local con el sector público y/o privado</t>
  </si>
  <si>
    <t>Jornadas de capacitación y formación a la medida, para el fortalecimiento empresarial realizadas</t>
  </si>
  <si>
    <t>Empresarios capacitados</t>
  </si>
  <si>
    <t>ND</t>
  </si>
  <si>
    <t>Plan agropecuario municipal formulado</t>
  </si>
  <si>
    <t>Plan agropecuario implementado</t>
  </si>
  <si>
    <t>Porcentaje</t>
  </si>
  <si>
    <t>Programas de estímulos y capital semilla  implementados para planes de negocios viables de emprendedores y jóvenes profesionales del municipio.</t>
  </si>
  <si>
    <t>Unidades productivas acompañadas para la creación.</t>
  </si>
  <si>
    <t>Gestión para la vinculación de actores  locales a clúster sectoriales existentes.</t>
  </si>
  <si>
    <t>Empresas sensibilizadas tendiente a su formalización</t>
  </si>
  <si>
    <t xml:space="preserve">Empleo  digno </t>
  </si>
  <si>
    <t>Personas ingresadas al mercado laboral por intermediación de Agencia Pública de Gestión y Colocación.</t>
  </si>
  <si>
    <t>Eventos realizados para el acercamiento de la oferta y la demanda del mercado laboral.</t>
  </si>
  <si>
    <t>Personas capacitadas en competencias laborales y en formación para la empleabilidad,  articulado a los sectores del desarrollo  y la proyección de ciudad.</t>
  </si>
  <si>
    <t xml:space="preserve">Marketing de ciudad </t>
  </si>
  <si>
    <t xml:space="preserve">Programas implementados para la promoción de la cultura ciudadana y el posicionamiento de la ciudad. </t>
  </si>
  <si>
    <t>Convenios realizados para el desarrollo de proyectos de ciudad.</t>
  </si>
  <si>
    <t>Eventos realizados de talla regional, nacional e internacional para la promoción de la cultura ciudadana y el posicionamiento de la ciudad.</t>
  </si>
  <si>
    <t>Actividades realizadas para promocionar la Imagen  de Ciudad Cultural de Itagüí.</t>
  </si>
  <si>
    <t xml:space="preserve">Itagui para el mundo </t>
  </si>
  <si>
    <t>Alianzas y /o convenios de comercio exterior realizadas, actualizados y fortalecidos.</t>
  </si>
  <si>
    <t>Convenios realizados de Cooperación Internacional.</t>
  </si>
  <si>
    <t>N/D</t>
  </si>
  <si>
    <t>Proyectos Locales formulados con proyección internacional</t>
  </si>
  <si>
    <t>Unidades de negocios acompañadas para fortalecer su capacidad exportadora.</t>
  </si>
  <si>
    <t xml:space="preserve">PLAN INDICATIVO  2016 - 2019        
UNIDAD ADMINISTRATIVA RESPONSABLE: CONTROL INTERNO
AVANCE A 30 DE JUNIO DE 2019 </t>
  </si>
  <si>
    <t>Fortalecimeinto del sistema de control interno.</t>
  </si>
  <si>
    <t>Herramienta administrativa para la evaluación de los procesos implementada.</t>
  </si>
  <si>
    <t>Auditorías internas  de gestión realizadas</t>
  </si>
  <si>
    <t>Evaluaciones independientes realizadas</t>
  </si>
  <si>
    <t xml:space="preserve">Plan del certificado en responsabilidad Social </t>
  </si>
  <si>
    <t>PLAN INDICATIVO  2016 - 2019        
UNIDAD ADMINISTRATIVA RESPONSABLE: EDUCACIÓN 
AVANCE A 30 DE JUNIO DE 2019</t>
  </si>
  <si>
    <t>PRESTACION DEL SERVICIO DE  EDUCACIÓN PARA TODOS CON INCLUSIÓN Y EQUIDAD</t>
  </si>
  <si>
    <t xml:space="preserve">Niños, y jóvenes del sistema educativo oficial beneficiados anualmente con Kit escolares </t>
  </si>
  <si>
    <t>Niños y jóvenes del sistema educativo oficial  beneficiados una vez en el cuatrienio con uniformes  escolares.</t>
  </si>
  <si>
    <t>Estudiantes en extra edad atendidos en programas flexibles  (aceleración del aprendizaje, procesos básicos CLEI, entre otros)</t>
  </si>
  <si>
    <t>ADMINISTRACIÓN DE LA EDUCACIÓN Y COMPENSACIÓN EN LA PRESTACIÓN DEL SERVICIO EDUCATIVO ITAGÜÍ</t>
  </si>
  <si>
    <t>FORTALECIMIENTO DE LA EDUCACIÓN MEDIANTE ESTRATEGIAS DE NUTRICIÓN SANA ITAGÜÍ.</t>
  </si>
  <si>
    <t xml:space="preserve">Estudiantes en jornada única  con almuerzos entregados </t>
  </si>
  <si>
    <t>Estudiantes de preescolar y primaria que no están en jornada única con refrigerios entregados</t>
  </si>
  <si>
    <t>Almuerzos entregados  a la población en riesgo (gestantes, lactantes y bajo peso)</t>
  </si>
  <si>
    <t xml:space="preserve">FORTALECIMIENTO CALIDAD EDUCATIVA POR UN ITAGÜÍ
SOSTENIBLE </t>
  </si>
  <si>
    <t>Instituciones Educativas Oficiales con jornada única implementada</t>
  </si>
  <si>
    <t>Instituciones Educativas Oficiales, con proyectos de fortalecimiento del inglés en básica primaria formulados e implementados.</t>
  </si>
  <si>
    <t>Instituciones Educativas Oficiales con proyectos  en el fortalecimiento del inglés en básica secundaria y media implementados</t>
  </si>
  <si>
    <t>FORTALECIMIENTO CALIDAD EDUCATIVA POR UN ITAGÜÍ
SOSTENIBLE</t>
  </si>
  <si>
    <t>Instituciones Educativas Oficiales dotadas con material didáctico para el fortalecimiento en áreas básicas en sus diferentes niveles y ciclos de educación.</t>
  </si>
  <si>
    <t>Instituciones educativas oficiales con planes de lectura, escritura y oralidad (PILEO) implementados.</t>
  </si>
  <si>
    <t>Infraestructura educativa construida</t>
  </si>
  <si>
    <t>Sedes educativas con mantenimiento</t>
  </si>
  <si>
    <t>Instituciones Educativas Oficiales con proyectos de convivencia escolar dentro del marco de la normatividad vigente implementados.</t>
  </si>
  <si>
    <t>Instituciones Educativas Oficiales con la estrategia de aula taller de matemáticas implementada.</t>
  </si>
  <si>
    <t>Instituciones Educativas Oficiales con estrategias de formación para la evaluación externa en diferentes niveles implementadas.</t>
  </si>
  <si>
    <t>Instituciones educativas oficiales con proyectos de media técnica implementados.</t>
  </si>
  <si>
    <t>Instituciones educativas oficiales con la Cátedra de estudios afrocolombianos implementada</t>
  </si>
  <si>
    <t>Instituciones educativas oficiales implementadas con la transversalización de proyectos pedagógicos.</t>
  </si>
  <si>
    <t>Maestros y directivos formados en el marco del Plan Territorial de Formación y Capacitación Docente.</t>
  </si>
  <si>
    <t>Maestros y directivos formados en temáticas disciplinares dentro del marco de Competencias del Siglo XXI desde el Plan Territorial de Formación y Capacitación Docente.</t>
  </si>
  <si>
    <t>Instituciones educativas oficiales formadas en la atención educativa de calidad a la población en situación de vulnerabilidad (discapacidad, talentos y capacidades excepcionales, víctimas del conflicto, etnias, LGTBI, en situación de calle, entre otras).</t>
  </si>
  <si>
    <t>9.95</t>
  </si>
  <si>
    <t>APOYO A LA GESTIÓN DE LA INNOVACIÓN EDUCATIVA CON USO DE TECNOLOGÍAS DIGITALES A TRAVÉS DEL PLAN DIGITAL ITAGÜÍ.</t>
  </si>
  <si>
    <t>Política del Plan Digital Teso implementada</t>
  </si>
  <si>
    <t>DESARROLLO DE UNA EDUCACIÓN EXITOSA Y SIGNIFICATIVA</t>
  </si>
  <si>
    <t>Instituciones educativas oficiales en el pacto Educación Empresa Estado</t>
  </si>
  <si>
    <t>Instituciones educativas oficiales certificadas en Sistema de gestión de la calidad.</t>
  </si>
  <si>
    <t>Procesos de la Secretaria de educación certificados</t>
  </si>
  <si>
    <t>Casa del maestro dotada y funcionando</t>
  </si>
  <si>
    <t>Instituciones educativas oficiales con registro y documentación automatizados de los procesos académicos y convivenciales de los estudiantes.</t>
  </si>
  <si>
    <t>Modelo de gestión de educación inicial implementado</t>
  </si>
  <si>
    <t>Planes de mejoramiento institucional anualmente  ejecutados en las Instituciones educativas oficiales.</t>
  </si>
  <si>
    <t>Instituciones educativas oficiales con estrategias de uso y apropiación de las TIC en el proceso de aprendizaje implementadas</t>
  </si>
  <si>
    <t>Instituciones educativas con proyectos de investigación en el aula implementados.</t>
  </si>
  <si>
    <t>Instituciones educativas oficiales con proyectos a la práctica de pedagogías innovadoras implementados.</t>
  </si>
  <si>
    <t>FORTALECIMIENTO DE LA EDUCACIÓN SUPERIOR Y DESARROLLO HUMANO</t>
  </si>
  <si>
    <t>Proyecto educativo para el fomento de la educación terciaria formulado</t>
  </si>
  <si>
    <t>Becas para los diferentes grupos poblacionales entregadas</t>
  </si>
  <si>
    <t>Universidades públicas con sede en el municipio de Itagüí</t>
  </si>
  <si>
    <t>Becas de posgrado para docentes de las instituciones educativas oficiales entregadas</t>
  </si>
  <si>
    <t>Programas de formación para el trabajo y el desarrollo humano implementados por el municipio.</t>
  </si>
  <si>
    <t>FORTALECIMIENTO DEL SISTEMA MUNICIPAL DE CULTURA</t>
  </si>
  <si>
    <t>Subsecretaría de Cultura creada</t>
  </si>
  <si>
    <t>Plan Estratégico de Cultura 2017- 2028 aprobado por Acuerdo Municipal</t>
  </si>
  <si>
    <t>Plan de estudios de la Casa de la Cultura actualizado</t>
  </si>
  <si>
    <t>Organizaciones identificadas para la formación en emprendimiento cultural</t>
  </si>
  <si>
    <t>Organizaciones formadas en emprendimiento cultural,  en coordinación con los niveles departamental y nacional</t>
  </si>
  <si>
    <t>Jornadas de capacitaciones realizadas sobre  medios alternativos de comunicación comunitaria.</t>
  </si>
  <si>
    <t>GENERACIÓN DE CULTURA Y CIUDAD</t>
  </si>
  <si>
    <t>Gestiones realizadas para la consecución de recursos  para el desarrollo cultural local</t>
  </si>
  <si>
    <t>Acciones  para el fomento a la  producción y circulación de contenidos culturales en contexto.</t>
  </si>
  <si>
    <t>Publicaciones realizadas para la Promoción de Imagen de Ciudad</t>
  </si>
  <si>
    <t>Sesiones del Consejo Municipal de Cultura realizadas</t>
  </si>
  <si>
    <t>APOYO A LA FORMACIÓN ARTÍSTICA Y  CULTURAL</t>
  </si>
  <si>
    <t>Jornadas de capacitación a los integrantes del sector cultural realizadas</t>
  </si>
  <si>
    <t>Unidades  Socioculturales fortalecidas</t>
  </si>
  <si>
    <t>Centros de Cultura y Memoria creados</t>
  </si>
  <si>
    <t>Centros de Cultura y Memoria implementados</t>
  </si>
  <si>
    <t>Meses  dedicados a los procesos formativos artístico y cultural.</t>
  </si>
  <si>
    <t xml:space="preserve">APOYO A LA FORMACIÓN ARTÍSTICA Y  CULTURAL </t>
  </si>
  <si>
    <t>Personas, por grupos etáreos y género, en procesos formativos.</t>
  </si>
  <si>
    <t>Grupos Culturales Fortalecidos</t>
  </si>
  <si>
    <t>Programas de formación artística y cultural realizados en la zona rural</t>
  </si>
  <si>
    <t>Escuela de Arte y Oficios creada por  Acto Administrativo.</t>
  </si>
  <si>
    <t>Personas formadas en Vigías del Patrimonio</t>
  </si>
  <si>
    <t>Actividades pedagógicas para promover la cultura de la paz y reconciliación</t>
  </si>
  <si>
    <t xml:space="preserve">CONTRIBUCIÓN AL FOMENTO Y PROMOCIÓN CULTURAL </t>
  </si>
  <si>
    <t>Inventario cultural local para la promoción y difusión de la producción artística y cultural local actualizado.</t>
  </si>
  <si>
    <t>Diseño de un plan anual de estímulos  artísticos y culturales</t>
  </si>
  <si>
    <t>Plan anual de estímulos  artísticos y culturales implementado</t>
  </si>
  <si>
    <t>Programas culturales en circulación.</t>
  </si>
  <si>
    <t>Instrumentos disponibles para el desarrollo de actividades artísticas</t>
  </si>
  <si>
    <t>Adquisiciones y/o mantenimientos de instrumentos, equipos  e insumos para el desarrollo de las expresiones artísticas</t>
  </si>
  <si>
    <t>Grupos culturales creados</t>
  </si>
  <si>
    <t>Plan Especial de Manejo y Protección Patrimonial - PEMP adoptado por Decreto.</t>
  </si>
  <si>
    <t>Programas para divulgación y conocimiento de bienes de interés patrimonial</t>
  </si>
  <si>
    <t>Investigación y difusión del patrimonio cultural inmaterial desarrollado.</t>
  </si>
  <si>
    <t>Programa para la circulación de las manifestaciones culturales del municipio</t>
  </si>
  <si>
    <t>Investigaciones sobre memoria histórica y oral local apoyadas</t>
  </si>
  <si>
    <t>Personas que asisten a los museos, archivos, y centros de memoria a nivel local</t>
  </si>
  <si>
    <t>Actividades artísticas y culturales realizadas en las comunas.</t>
  </si>
  <si>
    <t>Actividades artísticas y culturales realizadas en el Corregimiento</t>
  </si>
  <si>
    <t>Convenios para el programa de salas concertadas, realizados</t>
  </si>
  <si>
    <t>Caracterización de organizaciones culturales realizada</t>
  </si>
  <si>
    <t>Plan Estratégico de Lectura, Escritura y Oralidad  formulado</t>
  </si>
  <si>
    <t xml:space="preserve">DESARROLLO DEL PLAN DE LECTURA Y BIBLIOTECAS ESCOLARES </t>
  </si>
  <si>
    <t>Bibliotecas Escolares articuladas a las TIC</t>
  </si>
  <si>
    <t>Bibliotecas Escolares dotadas medios audiovisuales</t>
  </si>
  <si>
    <t>Bibliotecarios formados</t>
  </si>
  <si>
    <t>PLAN INDICATIVO  2016 - 2019        
UNIDAD ADMINISTRATIVA RESPONSABLE: DEPORTES
AVANCE A 30 DE JUNIO DE 2019</t>
  </si>
  <si>
    <t>OPTIMIZACIÓN MODELO DE GERENCIA DEPORTIVA MUNICIPAL ITAGUI</t>
  </si>
  <si>
    <t>Personas capacitadas en deporte, recreación, uso del tiempo libre, ocio y estilos de vida saludable.</t>
  </si>
  <si>
    <t>Plan estratégico  del Deporte 2016-2026 creado por Acuerdo Municipal</t>
  </si>
  <si>
    <t>Comité Local de Organización de eventos deportivos COLEDI creado</t>
  </si>
  <si>
    <t>Plataforma tecnológica integral para gestión de la oferta deportiva, recreativa, del ocio y la actividad física diseñada</t>
  </si>
  <si>
    <t>Torneos y/o eventos institucionales organizados</t>
  </si>
  <si>
    <t xml:space="preserve">FORTALECIMIENTO DEL PLAN MAESTRO DE EQUIPAMENTOS DEPORTIVOS Y RECREATIVOS </t>
  </si>
  <si>
    <t>Escenarios Deportivos promovidos para su uso y disfrute</t>
  </si>
  <si>
    <t>Escenarios Recreativos  promovidos para su uso y disfrute</t>
  </si>
  <si>
    <t xml:space="preserve">FORTALECIMIENTO DE LA EDUCACIÓN FÍSICA Y DEPORTE ESCOLAR </t>
  </si>
  <si>
    <t>Niños, adolescentes  y jóvenes beneficiados del programa CIFDI</t>
  </si>
  <si>
    <t>Disciplinas deportivas practicadas en el Convenio REAL MADRID</t>
  </si>
  <si>
    <t>Estudiantes que participan en procesos desarrollo deportivo (semilleros) en las instituciones educativas, enfocados hacia la competencia</t>
  </si>
  <si>
    <t>Niños, adolescentes y jóvenes atendidos con el programa SUPÉRATE</t>
  </si>
  <si>
    <t>IMPLEMENTACIÓN DEL OCIO, EL TIEMPO LIBRE Y LOS ESTILOS DE VIDA SALUDABLE ITAGUI</t>
  </si>
  <si>
    <t>Personas atendidas y beneficiadas en la oferta institucional de los estilos de vida saludable en el municipio de Itagüí</t>
  </si>
  <si>
    <t>Tomas Recreativas Barriales "RECREACIÓN AL PARQUE" realizadas</t>
  </si>
  <si>
    <t>Programas de actividad física realizadas en los grupos descentralizados "SEMILLEROS DEL ADULTO MAYOR"</t>
  </si>
  <si>
    <t>Madres gestantes que se benefician del programa "CRECIENDO JUNTOS EN PRÁCTICAS DE ESTIMULACIÓN Y GIMNASIA PRENATAL"</t>
  </si>
  <si>
    <t>Barras deportivas futboleras acompañadas</t>
  </si>
  <si>
    <t>Ludotecas implementadas</t>
  </si>
  <si>
    <t>Personas en situación de discapacidad atendidos en el proyecto “Actividad física adaptada”</t>
  </si>
  <si>
    <t>Juegos municipales de la discapacidad realizados</t>
  </si>
  <si>
    <t xml:space="preserve">Juegos deportivos y recreativos para el adulto mayor realizados </t>
  </si>
  <si>
    <t>Torneos y/o eventos Institucionales organizados</t>
  </si>
  <si>
    <t>DESARROLLO DEPORTIVO, COMPETITIVO Y COMUNITARIO  ITAGUI</t>
  </si>
  <si>
    <t>Eventos realizados para deportistas enfocados hacia los altos logros.</t>
  </si>
  <si>
    <t>Clubes apoyados para competencias</t>
  </si>
  <si>
    <t>Deportistas para altos logros entrenados</t>
  </si>
  <si>
    <t>Juegos Deportivos comunales y veredales realizados.</t>
  </si>
  <si>
    <t>PLAN INTEGRAL COMPLEJO ACUÁTICO DITAIRES</t>
  </si>
  <si>
    <t>Plan Integral de gestión para el funcionamiento eficiente y eficaz del Complejo acuático Ditaires implementado</t>
  </si>
  <si>
    <t>Programas de recreación promocionados  en el AcuaParque Ditaires</t>
  </si>
  <si>
    <t>MANTENIMIENTO Y FORTALECIMIENTO DEL SISTEMA INTEGRADO DE GESTIÓN</t>
  </si>
  <si>
    <t>Sostener la Certificación en Calidad, según la Norma NTCGP:1000 e ISO 9001</t>
  </si>
  <si>
    <t>FORTALECIMIENTO  DE LA GESTIÓN DOCUMENTAL</t>
  </si>
  <si>
    <t xml:space="preserve">Programa de gestión documental implementado </t>
  </si>
  <si>
    <t xml:space="preserve">PLAN INDICATIVO  2016 - 2019        
UNIDAD ADMINISTRATIVA RESPONSABLE: ALCALDÍA
AVANCE A 30 DE JUNIO   DE 2019 </t>
  </si>
  <si>
    <t xml:space="preserve">VENGA HABLEMOS CON EL ALCALDE </t>
  </si>
  <si>
    <t xml:space="preserve">Consejos de gobierno descentralizados realizados </t>
  </si>
  <si>
    <t>IMPLEMENTACIÓN DE LA COMUNICACIÓN PÚBLICA CON RESPONSABILIDAD SOCIAL PARA EL DESARROLLO TERRITORIAL</t>
  </si>
  <si>
    <t>Plan de comunicaciones para público interno y externo  diseñado</t>
  </si>
  <si>
    <t>Plan de comunicaciones para público interno y externo  implementado</t>
  </si>
  <si>
    <t>Publicaciones impresas y digitales</t>
  </si>
  <si>
    <t>Socialización y sensibilización de la oferta institucional realizada</t>
  </si>
  <si>
    <t>ITAGUI VIVE DIGITAL</t>
  </si>
  <si>
    <t>Corredores digitales implementados en la zona rural y urbana</t>
  </si>
  <si>
    <t>Puntos digitales funcionando al servicio de la comunidad</t>
  </si>
  <si>
    <t xml:space="preserve">IMPLEMENTACIÓN DE GOBIERNO DIGITAL </t>
  </si>
  <si>
    <t xml:space="preserve">TIC para servicios implementado </t>
  </si>
  <si>
    <t xml:space="preserve">TIC para Gobierno Abierto implementado </t>
  </si>
  <si>
    <t xml:space="preserve">TIC para la gestion implementado </t>
  </si>
  <si>
    <t>Seguridad y privacidad  de la información implementado</t>
  </si>
  <si>
    <t>PLAN INDICATIVO  2016 - 2019        
UNIDAD ADMINISTRATIVA RESPONSABLE: GOBIERNO 
AVANCE A 30 DE JUNIO  DE 2019</t>
  </si>
  <si>
    <t>FORTALECIMIENTO A LOS NIÑOS Y NIÑAS  ADOLESCENTES TODOS PROTEGIDOS ITAGÜÍ</t>
  </si>
  <si>
    <t>Garantizar el proyecto de prestación del servicio de los Hogares de Paso para los NNA en situación de vulnerabilidad que lo requieran</t>
  </si>
  <si>
    <t>Programa para la atención a la responsabilidad penal adolescente conforme a la solicitud de autoridad administrativa y/o judicial</t>
  </si>
  <si>
    <t>PROTECCIÓN Y MITIGACIÓN  DE LA VIOLENCIA INTRAFAMILIAR</t>
  </si>
  <si>
    <t>Programas implementados de capacitación, formación y promoción de los mecanismos de prevención y mitigación de la violencia intrafamiliar</t>
  </si>
  <si>
    <t>FORTALECIMIENTO A LAS INSTITUCIONES DE JUSTICIA Y SEGURIDAD ITAGÜÍ</t>
  </si>
  <si>
    <t>Entrega de requerimientos a la policía concertados en el plan integral de convivencia y seguridad ciudadana</t>
  </si>
  <si>
    <t>Entrega de requerimientos al ejercito concertados en el plan integral de convivencia y seguridad ciudadana</t>
  </si>
  <si>
    <t>Entrega de requerimientos a la fiscalía, juzgados y defensoría del pueblo concertados en el plan integral de convivencia y seguridad ciudadana</t>
  </si>
  <si>
    <t>Programa de recompensas para el mejoramiento de la seguridad realizado</t>
  </si>
  <si>
    <t>Estudio  de factibilidad realizado para la implementación de carabineros y perros guía</t>
  </si>
  <si>
    <t>CAI’s móviles</t>
  </si>
  <si>
    <t>Convenio suscrito para los policías bachilleres</t>
  </si>
  <si>
    <t>Convenio realizado con el  Gaula Antioquia y UNIPOL</t>
  </si>
  <si>
    <t>Cuadrantes funcionando en el Municipio de Itagüí</t>
  </si>
  <si>
    <t xml:space="preserve">Sistema CCTV  con mantenimiento y monitoreado </t>
  </si>
  <si>
    <t>Acciones  gestionadas para adquirir nuevas cámaras de seguridad</t>
  </si>
  <si>
    <t xml:space="preserve">Sistemas de vigilancia en funcionamiento (Sistema de cámaras y monitoreo, línea única de emergencias -372 6560-, policía, sistema integrado de emergencias y seguridad) </t>
  </si>
  <si>
    <t>FORTALECIMIENTO A EL AUMENTO DEL PIE DE FUERZA ITAGÜÍ</t>
  </si>
  <si>
    <t>Estudio de efectividad de pie de fuerza realizado</t>
  </si>
  <si>
    <t xml:space="preserve">FORMACIÓN PARA LA PROMOCIÓN DE LA CONVIVENCIA CIUDADANA Y DERECHOS HUMANOS </t>
  </si>
  <si>
    <t>Plan Integral de Seguridad y Convivencia Ciudadana formulado</t>
  </si>
  <si>
    <t>Plan Integral de Seguridad y Convivencia Ciudadana Implementado</t>
  </si>
  <si>
    <t>Campañas y/o eventos realizados para la promoción y/o aplicación del manual de convivencia.</t>
  </si>
  <si>
    <t>Campañas y/o eventos realizados para la promoción y/o aplicación de la justicia alternativa</t>
  </si>
  <si>
    <t>Campañas y/o eventos realizados para la sensibilización, formación y promoción de mecanismos de participación, convivencia ciudadana y familiar</t>
  </si>
  <si>
    <t>Campañas y/o eventos realizados en articulación con la policía en materia de prevención y autocuidado.</t>
  </si>
  <si>
    <t>FORTALECIMIENTO DE CASA DE JUSTICIA ITAGÜÍ</t>
  </si>
  <si>
    <t>Juzgado de pequeñas causas, funcionando.</t>
  </si>
  <si>
    <t>Sistema de justicia cercana al ciudadano fortalecido (Casa de justicia, Corregiduría, Inspecciones de Policía, Comisarias, CAPI)</t>
  </si>
  <si>
    <t>FORTALECIMIENTO DEL SISTEMA DE JUSTICIA CERCANA AL CIUDADANO</t>
  </si>
  <si>
    <t>PAZ TERRITORIAL, ENTORNOS PROTECTORES Y DERECHOS HUMANOS</t>
  </si>
  <si>
    <t>Mesa de Derechos Humanos y Reconciliación fortalecida</t>
  </si>
  <si>
    <t>Escuela Municipal de Derechos Humanos y Reconciliación funcionando</t>
  </si>
  <si>
    <t>ATENCIÓN A LA POBLACIÓN SINDICADA Y SUS FAMILIAS</t>
  </si>
  <si>
    <t>Convenios realizados con centros de reclusión para la atención de la población carcelaria</t>
  </si>
  <si>
    <t>Programa para el acompañamiento, apoyo psicosocial y de inclusión a la población carcelaria y sus familias formulado</t>
  </si>
  <si>
    <t>Convenio suscrito para la conciliación implementado</t>
  </si>
  <si>
    <t>OPTIMIZACIÓN VIGILANCIA Y CONTROL AL DESARROLLO DE LAS CONSTRUCCIONES Y LA PUBLICIDAD EXTERIOR</t>
  </si>
  <si>
    <t>Procesos de infracciones urbanísticas terminados</t>
  </si>
  <si>
    <t>Campañas de reglamento de control urbano realizadas</t>
  </si>
  <si>
    <t>Elementos de publicidad exterior desmontados</t>
  </si>
  <si>
    <t>CONSOLIDACIÓN Y APROPIACIÓN SOCIAL DEL ESPACIO PÚBLICO</t>
  </si>
  <si>
    <t>Política municipal de gestión y administración del espacio formulada</t>
  </si>
  <si>
    <t>Política municipal de gestión y administración del espacio público implementada</t>
  </si>
  <si>
    <t>Campañas para el adecuado uso y apropiación del espacio públicos, realizadas</t>
  </si>
  <si>
    <t>Operativos de control y descongestión del espacio público  realizadas.</t>
  </si>
  <si>
    <t>Censo y depuración realizado a los venteros ambulantes del Municipio de Itagüí</t>
  </si>
  <si>
    <t>MECANISMOS ALTERNATIVOS DE RESOLUCIÓN DE CONFLICTOS</t>
  </si>
  <si>
    <t>Jornadas de capacitaciones en mecanismos de resolución pacífica de conflicto, realizadas</t>
  </si>
  <si>
    <t>Acuerdos de convivencia implementados</t>
  </si>
  <si>
    <t>PROMOCIÓN PARA LA PAZ Y PREVENCIÓN DEL RECLUTAMIENTO</t>
  </si>
  <si>
    <t>Estrategias de difusión de la ruta de prevención para proteger integralmente a niños, niñas y adolescentes en riesgo de reclutamiento y utilización realizadas</t>
  </si>
  <si>
    <t>Campañas pedagógicas para la paz</t>
  </si>
  <si>
    <t>ATENCIÓN A POBLACIÓN REINTEGRADA</t>
  </si>
  <si>
    <t>Articulación con la agencia presidencial para la reintegración.</t>
  </si>
  <si>
    <t>Programas de oferta institucional implementada que busquen contribuir a la reintegración en el marco del posconflicto formulados</t>
  </si>
  <si>
    <t xml:space="preserve"> ASISTENCIA Y ATENCIÓN INTEGRAL A VICTIMAS</t>
  </si>
  <si>
    <t>Eventos de reconstrucción de la memoria histórica municipal realizados</t>
  </si>
  <si>
    <t>Plan de atención territorial a la población víctima del conflicto armado interno, formulado.</t>
  </si>
  <si>
    <t>Plan de atención territorial PAT a la población víctima del conflicto armado interno, actualizado</t>
  </si>
  <si>
    <t>Víctimas del conflicto armado interno atendidos y orientados con la oferta institucional</t>
  </si>
  <si>
    <t>Población víctima del conflicto armado interno beneficiada con atención humanitaria inmediata (asistencia alimentaria, albergue, arrendamiento, aseo y auxilio funerario)</t>
  </si>
  <si>
    <t>Mesa Municipal de Victimas fortalecida</t>
  </si>
  <si>
    <t>Comités Territorial de justicia transicional realizados</t>
  </si>
  <si>
    <t>FORTALECIMIENTO PARA LA ATENCIÓN DE EMERGENCIAS Y DESASTRES</t>
  </si>
  <si>
    <t>Integrantes del Consejo Mpal de Gestión del Riesgo de Desastres (CMGRD) fortalecidos</t>
  </si>
  <si>
    <t>Gestiones para la construcción de subestación de bomberos en la zona sur.</t>
  </si>
  <si>
    <t>Centro Logístico Humanitario en funcionamiento.</t>
  </si>
  <si>
    <t xml:space="preserve">Estrategia Municipal  de Respuesta a Emergencias (EMRE) formulada </t>
  </si>
  <si>
    <t>Estrategia Municipal  de Respuesta a Emergencias (EMRE) implementada</t>
  </si>
  <si>
    <t>Gestiones realizadas para fortalecer los organismos de socorro.</t>
  </si>
  <si>
    <t>CONSERVACIÓN DEL  GESTIÓN DEL RIESGO PARA LA MITIGACIÓN Y PREVENCIÓN A EMERGENCIA</t>
  </si>
  <si>
    <t>Plan Municipal de Gestión del Riesgo de Desastres actualizado.</t>
  </si>
  <si>
    <t>Plan Hospitalario de Gestión del Riesgo actualizado</t>
  </si>
  <si>
    <t>Plan Escolar de Gestión del Riesgo actualizado</t>
  </si>
  <si>
    <t>Plan comunitario de Gestión del Riesgo formulado.</t>
  </si>
  <si>
    <t>Programas vigías de gestión del riesgo para la prevención y mitigación.</t>
  </si>
  <si>
    <t>Plan de emergencias de edificaciones  para atención y/o disfrute de la comunidad  formulado.</t>
  </si>
  <si>
    <t>PLAN INDICATIVO  2016 - 2018        
UNIDAD ADMINISTRATIVA RESPONSABLE: INFRAESTRUCTURA
AVANCE A 30 DE JUNIO DE 2019</t>
  </si>
  <si>
    <t>CONSTRUCCION, MANTENIMIENTO Y/O REPOSICION DE SISTEMAS DE ACUEDUCTO Y ALCANTARILLADO CON ALTOS ESTANDARES DE CALIDAD</t>
  </si>
  <si>
    <t xml:space="preserve">Reposición en red de acueducto </t>
  </si>
  <si>
    <t>Ml</t>
  </si>
  <si>
    <t>Reposición en red de alcantarillado</t>
  </si>
  <si>
    <t xml:space="preserve">Red de acueducto construido </t>
  </si>
  <si>
    <t>Tanques de agua potable construidos</t>
  </si>
  <si>
    <t>Red de alcantarillado  construido</t>
  </si>
  <si>
    <t>Muestreos para la medición de la calidad del agua</t>
  </si>
  <si>
    <t>Acueductos veredales adecuados y/o con mantenimiento</t>
  </si>
  <si>
    <t>Usuarios capacitados en los sistemas veredales</t>
  </si>
  <si>
    <t>ADMINISTRACIÓN Y SEGUIMIENTO AL FONDO DE SOLIDARIDAD Y REDISTRIBUCIÓN DEL INGRESO  F.S.R.I.</t>
  </si>
  <si>
    <t>Informes en el sistema único de información de la Superintendencia de Servicios Públicos Domiciliaros –SUII- realizados</t>
  </si>
  <si>
    <t>SUMINISTRO DE ENERGÍA ELÉCTRICA, MODERNIZACIÓN Y MANTENIMIENTO DEL ALUMBRADO PÚBLICO</t>
  </si>
  <si>
    <t xml:space="preserve">Luminarias para expansión de alumbrado público </t>
  </si>
  <si>
    <t>Luminarias para alumbrado público con mantenimiento</t>
  </si>
  <si>
    <t>ELABORACIÓN DEL ALUMBRADO NAVIDEÑO</t>
  </si>
  <si>
    <t>Sistema de alumbrado público realizado</t>
  </si>
  <si>
    <t xml:space="preserve"> CONSTRUCCIÓN Y/O MANTENIMIENTO DE LAINFRAESTRUCTURA VIAL CON EQUIDAD</t>
  </si>
  <si>
    <t>Red vial conservada en buen estado</t>
  </si>
  <si>
    <t>Km</t>
  </si>
  <si>
    <t>Nomenclatura vial instalada</t>
  </si>
  <si>
    <t>Red vial y/o intercambios viales construidos</t>
  </si>
  <si>
    <t>Estructura y/o Mobiliario de seguridad vial</t>
  </si>
  <si>
    <t>ML</t>
  </si>
  <si>
    <t>Andenes nuevos construidos</t>
  </si>
  <si>
    <t>REHABILITACIÓN Y SEÑALIZACIÓN DE VÍAS METROPOLITANAS</t>
  </si>
  <si>
    <t xml:space="preserve">Señales verticales y/o horizontales instaladas </t>
  </si>
  <si>
    <t>Red vial con señalización de piso demarcada</t>
  </si>
  <si>
    <t>ADQUISICIÓN DE PREDIOS PARA APERTURAS VIALES, REDES Y/O INTERCAMBIOS VIALES</t>
  </si>
  <si>
    <t>Predios adquiridos para aperturas viales y espacios públicos</t>
  </si>
  <si>
    <t>SISTEMA DE TRANSPORTE PÚBLICO DE PASAJEROS</t>
  </si>
  <si>
    <t xml:space="preserve">Red vial articulada al sistema Metroplus y Solo bus, </t>
  </si>
  <si>
    <t>5.5</t>
  </si>
  <si>
    <t xml:space="preserve">DISEÑO, CONSTRUCCIÓN Y/O  MANTENIMIENTO DE LA INFRAESTRUCTURA FÍSICA MUNICIPAL CON EQUIDAD </t>
  </si>
  <si>
    <t>Sedes comunales construidas</t>
  </si>
  <si>
    <t>Sedes Comunitarias construidas</t>
  </si>
  <si>
    <t>Cubiertas construidas en escenarios deportivos</t>
  </si>
  <si>
    <t>Parques infantiles y gimnasios al aire libre construidos</t>
  </si>
  <si>
    <t>Edificaciones de uso institucional para atención a la comunidad y bienes de interés cultural con  adecuaciones y/o mantenimiento</t>
  </si>
  <si>
    <t>Mantenimientos realizados a las oficinas administrativas y espacios de atención a la comunidad</t>
  </si>
  <si>
    <t>Sedes Administrativas construidas</t>
  </si>
  <si>
    <t>Equipamiento institucional gestionado a través de una asociación público privada</t>
  </si>
  <si>
    <t xml:space="preserve">DISEÑO Y OBRAS DE CONSTRUCCIÓN DEL CENTRO ZONAL  DEL ABURRÁ SUR </t>
  </si>
  <si>
    <t>CONSTRUCCIÓN CENTRO DE DESARROLLO CULTURAL Y AMBIENTAL EL CARIBE ITAGUI</t>
  </si>
  <si>
    <t>Sedes culturales construidas</t>
  </si>
  <si>
    <t xml:space="preserve">CONSTRUCCIÓN CASA DE LA CULTURA ZONA NORTE </t>
  </si>
  <si>
    <t>CONSTRUCCIÓN Y RENOVACIÓN DEL COMPLEJO DEPORTIVO OSCAR LÓPEZ ESCOBAR</t>
  </si>
  <si>
    <t>Sedes deportivas construidas</t>
  </si>
  <si>
    <t>REPOSICIÓN DE LA INFRAESTRUCTURA FÍSICA DEL CENTRO DE SALUD SANTA MARÍA DE LA ESE HOSPITAL DEL SUR GJP</t>
  </si>
  <si>
    <t>Sede construida en antiguo CAB Hernán Posada</t>
  </si>
  <si>
    <t>ADECUACIÓN Y MANTENIMIENTO DE ESCENARIOS DEPORTIVOS Y RECREATIVOS</t>
  </si>
  <si>
    <t>Escenarios deportivos y recreativos construidos</t>
  </si>
  <si>
    <t xml:space="preserve">ESTUDIOS, DISEÑOS Y/O CONSTRUCCIÓN DE OBRAS PARA LA MITIGACIÓN Y PREVENCIÓN DEL RIESGO </t>
  </si>
  <si>
    <t>Estudios elaborados de evaluación y zonificación del riesgo de desastres para fines de planificación de uso del territorio</t>
  </si>
  <si>
    <t>Estudios hidrológicos e hidráulicos realizados</t>
  </si>
  <si>
    <t>Cauces mantenidos</t>
  </si>
  <si>
    <t>Estructuras hidráulicas construidas</t>
  </si>
  <si>
    <t>1.39</t>
  </si>
  <si>
    <t>Obras construidas para estabilización de talud</t>
  </si>
  <si>
    <t>DISEÑO, CONSTRUCCIÓN Y/O  MANTENIMIENTO DEL ESPACIO PÚBLICO  CON EQUIDAD</t>
  </si>
  <si>
    <t>Vías peatonales incluyentes construidas</t>
  </si>
  <si>
    <t>Mt2</t>
  </si>
  <si>
    <t>Espacio público construido</t>
  </si>
  <si>
    <t>Vías peatonales y andenes mejorados</t>
  </si>
  <si>
    <t xml:space="preserve">Mobiliario construido e instalado </t>
  </si>
  <si>
    <t>Escenarios deportivos y recreativos con mejoramiento</t>
  </si>
  <si>
    <t>Número de escenarios culturales con mantenimiento</t>
  </si>
  <si>
    <t>Ciclo ruta construida</t>
  </si>
  <si>
    <t xml:space="preserve">MODERNIZACIÓN DEL ESPACIO  PÚBLICO Y/O EQUIPAMIENTO MUNICIPAL </t>
  </si>
  <si>
    <t xml:space="preserve">Escenarios deportivos y recreativos con mejoramiento  </t>
  </si>
  <si>
    <t xml:space="preserve">Número de escenarios culturales con mantenimiento  </t>
  </si>
  <si>
    <t xml:space="preserve">INFRAESTRUCTURA Y MOVILIDAD METROPOLITANA </t>
  </si>
  <si>
    <t>Plan de acción de movilidad municipal y metropolitana implementado</t>
  </si>
  <si>
    <t xml:space="preserve">PLAN INDICATIVO  2016 - 2019        
UNIDAD ADMINISTRATIVA RESPONSABLE: JURÍDICA
AVANCE A 30 DE JUNIO DE 2019 </t>
  </si>
  <si>
    <t>FORTALECIMIENTO DE LA LEGALIDAD Y OPORTUNIDAD  DE LA GESTIÓN ADMINISTRATIVA</t>
  </si>
  <si>
    <t>Actividades contractuales documentadas</t>
  </si>
  <si>
    <t>Extemporaneidades en la publicación de contratos y actuaciones contractuales controladas</t>
  </si>
  <si>
    <t>Contratos publicados en el SECOP por la Secretaría Jurídica</t>
  </si>
  <si>
    <t>Contratos publicados, en la plataforma de la Contraloría Municipal,  por la Secretaría Jurídica</t>
  </si>
  <si>
    <t>Representación Jurídica en todas las instancias realizada</t>
  </si>
  <si>
    <t>Jornadas de capacitación sobre prevención de alcances fiscales y disciplinarios</t>
  </si>
  <si>
    <t xml:space="preserve">PLAN INDICATIVO  2016 - 2019        
UNIDAD ADMINISTRATIVA RESPONSABLE: MEDIO AMBIENTE
AVANCE A 30 DE JUNIO  DE 2019 </t>
  </si>
  <si>
    <t>CONFORMACIÓN DE UN SISTEMA DE GESTIÓN AMBIENTAL MUNICIPAL</t>
  </si>
  <si>
    <t>Plan Ambiental Municipal ajustado</t>
  </si>
  <si>
    <t>Sistema de Gestión Ambiental diseñado</t>
  </si>
  <si>
    <t xml:space="preserve">FORMULACIÓN DEL PLAN DE ADAPTACIÓN AL CAMBIO CLIMÁTICO    </t>
  </si>
  <si>
    <t>Plan Municipal de Adaptación al cambio climático formulado</t>
  </si>
  <si>
    <t>ADMINISTRACIÓN Y MANEJO SILVICULTURAL DEL MUNICIPIO DE ITAGÜÍ</t>
  </si>
  <si>
    <t>Árboles sembrados en la zona Urbana y Rural</t>
  </si>
  <si>
    <t>Nùmero</t>
  </si>
  <si>
    <t>Árboles urbanos intervenidos</t>
  </si>
  <si>
    <t>Inventario arbóreo realizado</t>
  </si>
  <si>
    <t xml:space="preserve"> ADMINISTRACIÓN DEL DESARROLLO DEL PROCESO DE DECLARATORIA DEL ÁREA DE PROTECCIÓN URBANA HUMEDAL DITAIRES- MUNICIPIO DE ITAGÜÍ</t>
  </si>
  <si>
    <t>Gestionar ante el Área Metropolitana la declaratoria de Ditaires-Humedal como Área de Protección Urbana</t>
  </si>
  <si>
    <t>CONTROL AMBIENTAL AL SECTOR MINERO ASENTADO EN EL MUNICIPIO</t>
  </si>
  <si>
    <t>Empresas del sector minero con seguimiento ambiental realizado</t>
  </si>
  <si>
    <t>ASISTENCIA TÉCNICA A LOS PRODUCTORES AGROPECUARIOS</t>
  </si>
  <si>
    <t>Productores agropecuarios beneficiados con servicios de asistencia técnica</t>
  </si>
  <si>
    <t xml:space="preserve">IMPLEMENTACIÓN DE ACCIONES DE MANEJO DE LAS  ÁREAS PROTEGIDAS  </t>
  </si>
  <si>
    <t>Programa de GUARDA BOSQUES realizado</t>
  </si>
  <si>
    <t>CONTROL DE FACTORES CONTAMINANTES DEL RECURSO AIRE</t>
  </si>
  <si>
    <t>Vehículos monitoreados por emisión de gases realizado</t>
  </si>
  <si>
    <t>Empresas del sector productivo, comercial y de servicios visitadas para control y seguimiento ambiental</t>
  </si>
  <si>
    <t>Establecimientos capacitados sobre la situación del ruido en el municipio</t>
  </si>
  <si>
    <t>PROTECCIÓN DE MICROCUENCAS</t>
  </si>
  <si>
    <t>Adquisición de hectáreas para la protección de fuentes hídricas</t>
  </si>
  <si>
    <t>Hectáreas</t>
  </si>
  <si>
    <t>Proyectos del POT y de los planes de ordenamiento del recurso hídrico armonizados al POMCA del Rio Aburra</t>
  </si>
  <si>
    <t>Nacimientos de microcuencas que abastecen acueductos veredales intervenidos</t>
  </si>
  <si>
    <t>Estudios realizados de viabilidad ambiental de predios para adquirir</t>
  </si>
  <si>
    <t>IMPLEMENTACIÓN DEL PLAN INTEGRAL DE RESIDUOS SOLIDOS</t>
  </si>
  <si>
    <t>Plan de Gestión Integral de Residuos Sólidos "PGIRS" adoptado</t>
  </si>
  <si>
    <t xml:space="preserve">FORTALECIMIENTO DE LA EDUCACIÓN AMBIENTAL PARA UN DESARROLLO SOSTENIBLE </t>
  </si>
  <si>
    <t>Programas de Educación Ambiental implementadas</t>
  </si>
  <si>
    <t>Comité Interinstitucional de Educación Ambiental fortalecido</t>
  </si>
  <si>
    <t>Red  PRAE conformada</t>
  </si>
  <si>
    <t>Proyecto Ciudadano de Educación Ambiental "PROCEDA" formulados</t>
  </si>
  <si>
    <t>Personas sensibilizadas sobre Comparendo Ambiental.</t>
  </si>
  <si>
    <t>DISEÑO DE POLÍTICA PÚBLICA DE BIENESTAR ANIMAL</t>
  </si>
  <si>
    <t>Política Pública de Bienestar Animal formulada y adoptada por Acuerdo Municipal</t>
  </si>
  <si>
    <t>FORTALECIMIENTO DEL PROGRAMA DE BIENESTAR ANIMAL EN EL MUNICIPIO DE ITAGÜÍ</t>
  </si>
  <si>
    <t>Animales esterilizados</t>
  </si>
  <si>
    <t>Proyecto para la atención integral de animales en situación de calle o vulnerables desarrollado</t>
  </si>
  <si>
    <t>PLAN INDICATIVO  2016 - 2019        
UNIDAD ADMINISTRATIVA RESPONSABLE: MOVILIDAD
AVANCE A 30 DE JUNIO  DE 2019</t>
  </si>
  <si>
    <t>MODERNIZACIÓN Y ACTUALIZACIÓN DEL SISTEMA DE MOVILIDAD</t>
  </si>
  <si>
    <t>Red semafórica moderna e instalada</t>
  </si>
  <si>
    <t>Plan de Movilidad implementado al mediano plazo</t>
  </si>
  <si>
    <t>Sistema de transporte no motorizado funcionando</t>
  </si>
  <si>
    <t>Zona de estacionamiento regulado (ZERI) adecuada e implementada</t>
  </si>
  <si>
    <t>PREVENCIÓN, SEGURIDAD Y EDUCACIÓN VIAL</t>
  </si>
  <si>
    <t>Campañas de educación vial realizadas</t>
  </si>
  <si>
    <t>Capacitaciones en seguridad vial realizadas</t>
  </si>
  <si>
    <t>Controles de tránsito realizados en las 6 comunas y el corregimiento</t>
  </si>
  <si>
    <t>MEJORAMIENTO PARA LA SEGURIDAD VIAL SOBRE LA CALLE 48 ENTRE CARRERAS 56 Y 58</t>
  </si>
  <si>
    <t>MEJORAMIENTO PARA LA SEGURIDAD VIAL EN PUNTOS CRITICOS DEL MUNICIPIO DE ITAGÜÍ</t>
  </si>
  <si>
    <t>MODERNIZACION Y 
MANTENIMIENTO DE LA 
RED SEMAFORICA</t>
  </si>
  <si>
    <t>Cruces viales semaforizados con mantenimiento</t>
  </si>
  <si>
    <t>Cruces nuevos semaforizados con dispositivos para personas  con discapacidad.</t>
  </si>
  <si>
    <t>INFRAESTRUCTURA Y MOVILIDAD METROPOLITANA</t>
  </si>
  <si>
    <t>Diseño de plan de acción articulado al plan de movilidad municipal y metropolitano</t>
  </si>
  <si>
    <t>PLAN INDICATIVO  2016 - 2019        
UNIDAD ADMINISTRATIVA RESPONSABLE: PARTICIPACIÓN 
AVANCE A 30 DE JUNIODE 2019</t>
  </si>
  <si>
    <t>ASISTENCIA ALIANZA POR LA FELICIDAD Y EL BIENESTAR DE NIÑOS, LAS NIÑAS Y LOS ADOLESCENTES  DE ITAGÜÍ</t>
  </si>
  <si>
    <t xml:space="preserve">Unidad estratégica municipal para la atención integral de primera  infancia, infancia, adolescencia y familia en el proyecto Cerro de las Luces   implementada. </t>
  </si>
  <si>
    <t>Plan operativo de políticas públicas “Alianza por la felicidad y el bienestar de los niños, las niñas y los adolescentes de Itagüí” implementado en sus lineamientos transversales  en el área urbana y rural.</t>
  </si>
  <si>
    <t>Mesa de infancia  adolescencia y Familia fortalecida</t>
  </si>
  <si>
    <t>Alianzas público – privadas y/o convenios  de cooperación, realizadas para la atención a la primera infancia, infancia, adolescencia, juventud y familia.</t>
  </si>
  <si>
    <t>Conmemoración institucional del mes de la niñez y la recreación realizada</t>
  </si>
  <si>
    <t>Festivales de la alegría con los niños y niñas realizados para la identidad y pertinencia del territorio</t>
  </si>
  <si>
    <t xml:space="preserve">Ruta interinstitucional de atención integral de primera infancia diseñada e implementada. </t>
  </si>
  <si>
    <t>Conformación de grupo interdisciplinario articulado para las  intervenciones pedagógicas de primera infancia.</t>
  </si>
  <si>
    <t>Centros de desarrollo Infantil CDI funcionando</t>
  </si>
  <si>
    <t>Comisión intersectorial de primera infancia, adolescencia y juventud conformada a través de acto administrativo, para la articulación al Sistema Nacional de Bienestar Familiar</t>
  </si>
  <si>
    <t>FORTALECIMIENTO PSICOSOCIAL PARA LA JUVENTUD</t>
  </si>
  <si>
    <t>Organizaciones Juveniles registradas sectorialmente por oferta para la proyección de capacidades y talentos.</t>
  </si>
  <si>
    <t>Unidad</t>
  </si>
  <si>
    <t>Jóvenes formados en programas para el emprendimiento e inclusión laboral y productiva.</t>
  </si>
  <si>
    <t>Directorio de organizaciones y expresiones  juveniles elaborado.</t>
  </si>
  <si>
    <t>Semana de la Juventud conmemorada</t>
  </si>
  <si>
    <t>Jóvenes formados para el liderazgo y participación  juvenil de manera intersectorial</t>
  </si>
  <si>
    <t>Jóvenes vinculados por gestión institucional a programas  para el bienestar y la garantía de derechos.</t>
  </si>
  <si>
    <t>Consejo Municipal de Juventud elegido.</t>
  </si>
  <si>
    <t>Sistema Municipal de Juventud  formalizado mediante acuerdo municipal.</t>
  </si>
  <si>
    <t>Política Pública Municipal de Juventud, formulada</t>
  </si>
  <si>
    <t>Política Pública Municipal de Juventud, implementada</t>
  </si>
  <si>
    <t>Iniciativas juveniles implementadas en el marco de la estrategia de Planeación Local  y Pacto Ciudadano.</t>
  </si>
  <si>
    <t>Oferta interinstitucional realizada en espacios públicos para la población juvenil</t>
  </si>
  <si>
    <t>Jóvenes atendidos en el programa FORJADORES DE SUEÑOS</t>
  </si>
  <si>
    <t>Cupos de atención en programas de salud mental, ofertados a la población juvenil.</t>
  </si>
  <si>
    <t>ASISTENCIA FAMILIAS INTEGRADAS PARA LA CONVIVENCIA</t>
  </si>
  <si>
    <t xml:space="preserve">Agenda estratégica intersectorial de apoyo y fortalecimiento para la familia </t>
  </si>
  <si>
    <t>Escuela para la atención de la familia en el marco del enfoque de derecho.</t>
  </si>
  <si>
    <t>Evento académico “VOCES EN FAMILIA”, realizados.</t>
  </si>
  <si>
    <t>Plan de socialización y sensibilización de la oferta institucional  en familia implementado.</t>
  </si>
  <si>
    <t>Programa de TIC y/o Plan Teso articulado a las familias con enfoque intergeneracional y diferencial.</t>
  </si>
  <si>
    <t>Programa Familias atendidas con intervención psicosocial para una vida digna</t>
  </si>
  <si>
    <t>Cupos activados para personas en situación de vulnerabilidad extrema atendidas de manera transitoria  con enfoque intergeneracional y diferencial.</t>
  </si>
  <si>
    <t xml:space="preserve">ASISTENCIA ADULTOS MAYORES CON RITMO VITAL </t>
  </si>
  <si>
    <t>Plan operativo implementado para la política pública de envejecimiento y vejez en el área urbana y rural.</t>
  </si>
  <si>
    <t xml:space="preserve">Plan de sostenibilidad  social implementado en  Centro de Vida (Parque Cerro de las Luces)  para la atención de  adultos mayores. </t>
  </si>
  <si>
    <t>Unidad Móvil Gerontológica Implementada (gerontólogo, psicólogo, nutricionista y trabajador social)</t>
  </si>
  <si>
    <t>Convenios gestionados para la inclusión productiva para el envejecimiento activo.</t>
  </si>
  <si>
    <t>Actividades turísticas y recreativas realizadas</t>
  </si>
  <si>
    <t>Uniformes entregados a los adultos mayores bienal</t>
  </si>
  <si>
    <t>Grupos de adultos mayores capacitados y formados.</t>
  </si>
  <si>
    <t>Conmemoraciones institucionales en el mes del adulto mayor realizadas</t>
  </si>
  <si>
    <t>Cupos de Subsidio entregados a los Adultos mayores ubicados en el rango  desde  43,64  hasta  51,57 según SISBEN. .</t>
  </si>
  <si>
    <t>Instancias de Participación acompañadas para su funcionamiento (Comité del adulto mayor, cabildo del adulto mayor, grupo cívico, grupo de la pastoral, grupo voluntariado y grupo de líderes).</t>
  </si>
  <si>
    <t xml:space="preserve">ASISTENCIA ADULTOS MAYORES EN CENTROS DE BIENESTAR </t>
  </si>
  <si>
    <t>Cupos para la atención integral y de salud mental en centros de protección para los adultos Mayores en vulnerabilidad extrema.</t>
  </si>
  <si>
    <t>FORTALECIMIENTO CIUDAD DE DERECHOS CON EQUIDAD</t>
  </si>
  <si>
    <t>Personas con discapacidad- PCD – caracterizadas</t>
  </si>
  <si>
    <t>Centro de atención integral a la discapacidad –CAID- funcionando</t>
  </si>
  <si>
    <t>Plan operativo implementado en el marco de la política pública  de discapacidad Itagüí  “UN MUNDO INCLUSIVO UN MUNDO PARA TODOS” en el área urbana y rural</t>
  </si>
  <si>
    <t>Conmemoraciones institucionales de poblaciones con  discapacidad cuidadores y familias realizadas.</t>
  </si>
  <si>
    <t>Centros de Vida Independiente desconcentrados en el área urbana y rural para personas con discapacidad- PCD- y cuidadores</t>
  </si>
  <si>
    <t>Gestión para  prestar el servicio de transporte adaptado para persona con discapacidad –PCD-   que participan en la oferta institucional, según clasificación prioritaria.</t>
  </si>
  <si>
    <t>Desarrollo de negocios inclusivos, emprendimiento y crecimiento empresarial incentivado.</t>
  </si>
  <si>
    <t>Programa municipal DERECHOS CON EQUIDAD, formulado.</t>
  </si>
  <si>
    <t>Numero</t>
  </si>
  <si>
    <t>Programa municipal  DERECHOS CON EQUIDAD, implementado</t>
  </si>
  <si>
    <t>CARACTERIZACIÓN IDENTIDAD ÉTNICA Y DESARROLLO</t>
  </si>
  <si>
    <t>Población étnica, que demanda la oferta institucional, caracterizada.</t>
  </si>
  <si>
    <t>Política pública étnica aprobada por Acuerdo Municipal</t>
  </si>
  <si>
    <t xml:space="preserve">Comité Municipal Afro descendiente aprobado por Acuerdo Municipal     </t>
  </si>
  <si>
    <t>Instancia consultiva de indígenas aprobada por Acuerdo</t>
  </si>
  <si>
    <t>Conmemoración institucional de población étnica realizada</t>
  </si>
  <si>
    <t>ASISTENCIA A MUJERES SEGURAS, LIBRES Y EMPODERADAS</t>
  </si>
  <si>
    <t>Subsidios entregados a madres comunitarias, Fami y sustitutas.</t>
  </si>
  <si>
    <t>Plan de formación y capacitación para las mujeres y organizaciones realizado para el desarrollo de capacidades, empleabilidad, emprendimiento, participación, liderazgo e incidencia política.</t>
  </si>
  <si>
    <t>Organizaciones de mujeres que acceden a servicios de asesoría y acompañamiento para el fortalecimiento del trabajo en red, la participación en escenarios de poder y de toma de decisiones.</t>
  </si>
  <si>
    <t>Plan operativo implementado en el marco de la política pública  para la inclusión,  equidad y garantía de derechos para las mujeres y el desarrollo sostenible.</t>
  </si>
  <si>
    <t>Red de mujeres públicas consolidadas como escenario de participación real y efectiva.</t>
  </si>
  <si>
    <t>Eventos y campañas de promoción, sensibilización,  conmemoración y  reconocimiento realizados.</t>
  </si>
  <si>
    <t>Mesa Interinstitucional para la prevención, erradicación y atención de la violencia contra las mujeres, funcionando.</t>
  </si>
  <si>
    <t>Gestiones articuladas con  diferentes instancias para la atención de hechos de violencia contra la mujer.</t>
  </si>
  <si>
    <t xml:space="preserve">Alianzas público – privadas y/o convenios  de cooperación,  gestionados en favor de las mujeres. </t>
  </si>
  <si>
    <t>Seminarios dictados en nuevas masculinidades y en igualdad de género.</t>
  </si>
  <si>
    <t>Aplicación de instrumento de focalización de mujeres en situación de vulnerabilidad que requiere ser incluidas en programas de vivienda, según criterios técnicos.</t>
  </si>
  <si>
    <t>Programa  de oferta institucional para  Madres  Cabezas de Hogar, implementado.</t>
  </si>
  <si>
    <t>CARACTERIZACIÓN DIVERSIDAD CON EQUIDAD</t>
  </si>
  <si>
    <t>Política pública formulada para la población LGTBI</t>
  </si>
  <si>
    <t>Población LGTBI acompañada interdisciplinariamente por demanda</t>
  </si>
  <si>
    <t>Instancia consultiva de participación conformada mediante Acuerdo Municipal.</t>
  </si>
  <si>
    <t>Población LGTBI caracterizada</t>
  </si>
  <si>
    <t xml:space="preserve">FORTALECIMIENTO OPORTUNIDADES DE VIDA </t>
  </si>
  <si>
    <t>Política Pública de habitante “de y en calle” aprobada por Acuerdo.</t>
  </si>
  <si>
    <t>Política Pública de habitante “de y en calle” implementada en el Municipio</t>
  </si>
  <si>
    <t>Atención centro día implementado</t>
  </si>
  <si>
    <t xml:space="preserve">Población “de y en calle” caracterizadas </t>
  </si>
  <si>
    <t>Población “de y en calle” articulada con el sistema para la garantía de derechos.</t>
  </si>
  <si>
    <t>Personas</t>
  </si>
  <si>
    <t xml:space="preserve">Pobladores de y en calle articulados a la ruta de  atención de  familia (por curso de vida, grupo étnico, género) para procurar la inclusión social. </t>
  </si>
  <si>
    <t xml:space="preserve">IMPLEMENTACION PROGRAMAS DE REEDUCACIÓN Y RESOCIALIZACIÓN </t>
  </si>
  <si>
    <t>Cupos activado para habitantes “de y en calle” con especial atención a niños, niñas, adolescentes y jóvenes.</t>
  </si>
  <si>
    <t>APOYO  LIBERTAD RELIGIOSA Y  DE CULTOS</t>
  </si>
  <si>
    <t>Socialización y sensibilización de la oferta institucional con grupo religiosos concertados</t>
  </si>
  <si>
    <t>FORTALECIMIENTO DE LA PARTICIPACIÓN Y CIUDADANÍA</t>
  </si>
  <si>
    <t>Política Pública de participación Ciudadana aprobada por Acuerdo Municipal.</t>
  </si>
  <si>
    <t>Política Pública Local de participación ciudadana implementada</t>
  </si>
  <si>
    <t>Consejo Municipal de Participación ciudadana conformado.</t>
  </si>
  <si>
    <t>Consejo Municipal de Participación ciudadana  implementado.</t>
  </si>
  <si>
    <t>Plan Integral del Corregimiento el Manzanillo implementado, en su estrategia social, en el marco  del  sistema municipal de planeación local  participativa.</t>
  </si>
  <si>
    <t>Modelo de Planeación Local y Pacto Ciudadano, diseñado</t>
  </si>
  <si>
    <t>Manual de ética de las organizaciones comunales formulado.</t>
  </si>
  <si>
    <t>Eventos de formación realizados para las organizaciones sociales, comunitarias y comunales</t>
  </si>
  <si>
    <t xml:space="preserve">Eventos realizados para el reconocimiento a la labor de las organizaciones   comunales </t>
  </si>
  <si>
    <t>Semilleros  juveniles comunales conformados.</t>
  </si>
  <si>
    <t>Aplicativo para la gestión administrativa de inspección, vigilancia y control implementado.</t>
  </si>
  <si>
    <t>Organismos comunales atendidos inspeccionados, vigilados y controlados.</t>
  </si>
  <si>
    <t>Plan operativo implementado en el marco de la política pública  de organismos comunales y sociales</t>
  </si>
  <si>
    <t>IMPLEMENTACIÓN DEL  MODELO DE PLANEACION LOCAL Y PACTO CIUDADANO</t>
  </si>
  <si>
    <t>Convocatoria para presentación y  viabilización de proyectos de las organizaciones con el Modelo de Planeación Local y Pacto Ciudadano.</t>
  </si>
  <si>
    <t xml:space="preserve">PLAN INDICATIVO  2016 - 2019        
UNIDAD ADMINISTRATIVA RESPONSABLE: PLANEACIÓN 
AVANCE A 30 DE JUNIO  DE 2019 </t>
  </si>
  <si>
    <t>FORTALECIMIENTO DEL PLAN ANTICORRUPCIÓN  Y ATENCIÓN AL CIUDADANO</t>
  </si>
  <si>
    <t>Plan anticorrupción actualizado</t>
  </si>
  <si>
    <t>Manual de Atención al Ciudadano adoptado  a través de acto administrativo, según la normativa que le aplica.</t>
  </si>
  <si>
    <t>Política de riesgo de corrupción ajustada</t>
  </si>
  <si>
    <t>Campañas de socialización de la política de riesgo de corrupción realizadas</t>
  </si>
  <si>
    <t>Plan de buen gobierno  formulado</t>
  </si>
  <si>
    <t>Plan de buen gobierno implementado</t>
  </si>
  <si>
    <t xml:space="preserve">Rendiciones de cuentas públicas temáticas y generales </t>
  </si>
  <si>
    <t>Código de ética actualizado</t>
  </si>
  <si>
    <t>OPTIMIZACIÓN DE LA PROYECCIÓN ESTRATÉGICA INTEGRAL DE LA GESTIÓN MUNICIPAL DEL MUNICIPIO DE ITAGÜÍ</t>
  </si>
  <si>
    <t>Sistema de seguimiento a los Indicadores del Plan de Desarrollo implementado</t>
  </si>
  <si>
    <t>Sistema de Información Integrado de Planeación Presupuestal y seguimiento de la Inversión diseñado</t>
  </si>
  <si>
    <t>Sistema de Información Integrado de Planeación Presupuestal y seguimiento de la Inversión implementado</t>
  </si>
  <si>
    <t>Informes de Seguimiento a los Indicadores del Plan de Desarrollo publicados</t>
  </si>
  <si>
    <t>Procedimientos, seguimiento y monitoreo al Plan de Desarrollo automatizados</t>
  </si>
  <si>
    <t>Jornadas de Capacitacion realizadas sobre instrumentos de planificación municipal</t>
  </si>
  <si>
    <t xml:space="preserve">Proyectos de inversión municipal formulados, asociados al 100% de los productos del Plan de Desarrollo 
</t>
  </si>
  <si>
    <t>Informes de eficiencia y eficacia rendidos ante el DNP Formato SIEE</t>
  </si>
  <si>
    <t>Informe de capacidad administrativa municipal rendidos  Formato SICEP</t>
  </si>
  <si>
    <t>ACTUALIZACIÓN DEL SISTEMA DE POTENCIALES  BENEFICIARIOS "SISBEN"</t>
  </si>
  <si>
    <t>Oficina del Sisben modernizada</t>
  </si>
  <si>
    <t>Instrumento de focalización poblacional actualizado</t>
  </si>
  <si>
    <t>Reportes mensuales al DNP de la base de Datos del SISBEN</t>
  </si>
  <si>
    <t>ACTUALIZACIÓN DEL SISTEMA DE ESTRATIFICACIÓN MUNICIPAL</t>
  </si>
  <si>
    <t>Ciclos de capacitación para la sensibilización a la comunidad en cambios del Sistema de Estratificación.</t>
  </si>
  <si>
    <t>Adopción de la nueva metodología de la estratificación</t>
  </si>
  <si>
    <t>Informes  de estratificación rendidos en el formato SUI a la Superintendencia de Servicios Públicos Domiciliarios.</t>
  </si>
  <si>
    <t>Proceso de Estratificación automatizado</t>
  </si>
  <si>
    <t>ANUARIO ESTADÍSTICO MUNICIPAL</t>
  </si>
  <si>
    <t>Documento de información estadística diseñado.</t>
  </si>
  <si>
    <t>Documento de información estadística implementado.</t>
  </si>
  <si>
    <t>IMPLEMENTACIÓN DEL ORDENAMIENTO TERRITORIAL</t>
  </si>
  <si>
    <t>Fase de alistamiento para la revisión del Plan de Ordenamiento Territorial (POT) implementada</t>
  </si>
  <si>
    <t>Nomenclatura vial en Centro Poblado Rural (CPR) Implementada</t>
  </si>
  <si>
    <t>Diseño de la herramienta de Información geográfica en ordenamiento territorial.</t>
  </si>
  <si>
    <t>Estudios realizados complementarios al Plan de Ordenamiento Territorial POT</t>
  </si>
  <si>
    <t>Herramienta de Información geográfica en ordenamiento territorial implementada.</t>
  </si>
  <si>
    <t>Formulación de un plan para el incremento y cualificación del espacio público.</t>
  </si>
  <si>
    <t>Acto administrativo que reglamenta los usos del suelo para establecimientos abiertos al público.</t>
  </si>
  <si>
    <t>Procesos de formación de defensores del espacio público realizados.</t>
  </si>
  <si>
    <t>FORTALECIMIENTO DE UNA RURALIDAD SUSTENTABLE</t>
  </si>
  <si>
    <t>Parque borde redelimitado y caracterizado</t>
  </si>
  <si>
    <t>Plan corregimental formulado</t>
  </si>
  <si>
    <t>ARTICULACIÓN MUNICIPAL CON LA REGIÓN METROPOLITANA</t>
  </si>
  <si>
    <t>Estudio de análisis de viabilidad de la implementación de la Centralidad Sur, realizado.</t>
  </si>
  <si>
    <t xml:space="preserve">PLAN INDICATIVO  2016 - 2019        
UNIDAD ADMINISTRATIVA RESPONSABLE: SALUD
AVANCE A 30 DE JUNIO DE 2019 </t>
  </si>
  <si>
    <t>FORTALECIMIENTO DE LA INSPECCIÓN, VIGILANCIA Y CONTROL DE LOS FACTORES DE RIESGO ASOCIADOS AL AMBIENTE Y AL CONSUMO</t>
  </si>
  <si>
    <t>Estrategia de gestión integrada de Zoonosis implementada</t>
  </si>
  <si>
    <t>3.48</t>
  </si>
  <si>
    <t>Implementar el Plan Operativo de Salud Ambiental para ejecutar acciones de inspección, vigilancia y control sanitario sobre los factores de riesgo.</t>
  </si>
  <si>
    <t>FORTALECIMIENTO DE LA PROMOCIÓN DE LA SALUD Y PREVENCIÓN DE LAS ENFERMEDADES CRÓNICAS NO TRANSMISIBLES</t>
  </si>
  <si>
    <t>Campañas para la promoción y la prevención de las enfermedades crónicas no transmisibles (Hipertensión arterial) realizadas</t>
  </si>
  <si>
    <t>Campañas para la promoción y la prevención de las enfermedades crónicas no transmisibles (Diabetes mellitus,) realizadas</t>
  </si>
  <si>
    <t>Campañas para la promoción y la prevención de las enfermedades crónicas no transmisibles (Enfermedad Pulmonar Obstructiva Crónica EPOC) realizadas</t>
  </si>
  <si>
    <t>Campañas para la promoción y la prevención del cáncer de mama realizadas</t>
  </si>
  <si>
    <t>Campañas para la promoción y la prevención del cáncer de cuello uterino realizadas</t>
  </si>
  <si>
    <t>DESARROLLO DE ACCIONES PARA LA PROMOCIÓN DE LA SALUD MENTAL Y LA SANA CONVIVENCIA</t>
  </si>
  <si>
    <t>Estrategia de promoción y prevención en salud mental para la población joven "PROYECTO DE VIDA"</t>
  </si>
  <si>
    <t>Programa "PROMESA" para  la población gestante e infante, enfocados en la promoción de pautas de crianza y prevención de la violencia intrafamiliar.</t>
  </si>
  <si>
    <t>Estrategia de intervención  desarrollada para familias con adolescentes enfocado en promover factores protectores y prevención del consumo de sustancias psicoactivas. (Familias fuertes)</t>
  </si>
  <si>
    <t>Estrategia de intervención desarrollada para  prevenir el consumo de sustancias psicoactivas en jóvenes escolarizados (Programa Surgir).</t>
  </si>
  <si>
    <t xml:space="preserve">Estrategia de intervención desarrollada para realizar procesos de transformación en jóvenes con alto riesgo de consumo de sustancias psicoactivas, prostitución y delincuencia. (Programa Forja tu salud) </t>
  </si>
  <si>
    <t>Estrategia  Atención Primaria en Salud. (APS), desarrollada para la gestión del riesgo familiar e individual.</t>
  </si>
  <si>
    <t>Unidad básica de atención integral en salud mental (rehabilitación), creada</t>
  </si>
  <si>
    <t>Desarrollo de estrategias para garantizar el derecho a la alimentación sana con equidad</t>
  </si>
  <si>
    <t>Plan de seguridad alimentaria y nutricional, ajustado e implementado.</t>
  </si>
  <si>
    <t>Unidad estratégica de seguridad alimentaria y nutricional creada</t>
  </si>
  <si>
    <t>(mantener) Programas de complementación  alimentaria y nutricional  desarrollados para población con vulnerabilidad alimentaria en todos sus ciclos vitales.</t>
  </si>
  <si>
    <t>Estudio de factibilidad para el plan de abastecimiento de alimentos, elaborado</t>
  </si>
  <si>
    <t>Sistema de monitoreo alimentario y  nutricional implementado.</t>
  </si>
  <si>
    <t>Estudio de factibilidad  para determinar el perfil alimentario y nutricional de la población itagüiseña, por ciclo vital elaborado</t>
  </si>
  <si>
    <t>Gestión de Convenios de Seguridad Alimentaria y Nutricional desarrollados dirigidos a la población por ciclos vitales.</t>
  </si>
  <si>
    <t>Proyectos productivos y huertas familiares para la generación de ingresos y autoconsumo de las familias itagüiseñas elaborados</t>
  </si>
  <si>
    <t>Estrategias realizadas para el mejoramiento de hábitos alimentarios, estilos de vida y garantía de derechos.</t>
  </si>
  <si>
    <t>Población atendida con el complemento nutricional.</t>
  </si>
  <si>
    <t>FORTALECIMIENTO ESTRATEGIAS PARA EL DESARROLLO DE UNA SEXUALIDAD RESPONSABLE  ITAGUI</t>
  </si>
  <si>
    <t>Estrategia de promoción de conductas sexuales responsables y de prevención de enfermedades de transmisión sexual desarrolladas</t>
  </si>
  <si>
    <t>Estrategia de promoción y prevención enfocada en la maternidad segura desarrollada.</t>
  </si>
  <si>
    <t>Estrategia de servicios amigables para jóvenes funcionando desarrollada.</t>
  </si>
  <si>
    <t>Estrategia para la prevención del embarazo en la adolescencia desarrollada</t>
  </si>
  <si>
    <t>MEJORAMIENTO DE LAS CONDICIONES Y FACTORES DE RIESGO DE LAS ENFERMEDADES TRANSMISIBLES</t>
  </si>
  <si>
    <t>Estrategia para el control de la tuberculosis y la lepra desarrollada.</t>
  </si>
  <si>
    <t>Estrategia AIEPI (Atención Integrada a Enfermedades Prevalentes de la Infancia), para la población menor de cinco años y mujeres gestantes, desarrollada</t>
  </si>
  <si>
    <t>Estrategia de Gestión Integrada para Enfermedades Transmitidas por Vectores (ETV), implementada.</t>
  </si>
  <si>
    <t xml:space="preserve">Campañas de prevención contra el dengue </t>
  </si>
  <si>
    <t>Plan ampliado de inmunización implementado</t>
  </si>
  <si>
    <t>FORTALECIMIENTO A LA RESPUESTA ANTE EPIDEMIAS, BROTES Y/O EMERGENCIAS SANITARIAS</t>
  </si>
  <si>
    <t>Estrategia para fortalecer la capacidad de respuesta municipal ante epidemias, brotes y/o emergencias sanitarias creada.</t>
  </si>
  <si>
    <t>DESARROLLO DE ESTRATEGIAS PARA LA AFILIACIÓN AL SISTEMA GENERAL DE SEGURIDAD SOCIAL</t>
  </si>
  <si>
    <t>Programa para la promoción de la afiliación al Sistema General de Seguridad Social en las Mipymes desarrollado.</t>
  </si>
  <si>
    <t>FORTALECIMIENTO INTERSECTORIAL PARA LA ATENCIÓN A LAS VICTIMAS EN LOS SERVICIOS DE SALUD</t>
  </si>
  <si>
    <t>Programa dirigido a la atención de victimas en temas básicos de bienestar, desarrollado.</t>
  </si>
  <si>
    <t>Ejecución de programas de Más familias en acción y Jóvenes en acción.</t>
  </si>
  <si>
    <t>ADMINISTRACIÓN DE RECURSOS PARA LA FINANCIACIÓN DEL RÉGIMEN SUBSIDIADO DEL MUNICIPIO DE ITAGÜÍ</t>
  </si>
  <si>
    <t>Estrategia de afiliación al Sistema General  de Seguridad Social en Salud, desarrollada</t>
  </si>
  <si>
    <t>FORTALECIMIENTO DE LA PARTICIPACIÓN SOCIAL EN SALUD</t>
  </si>
  <si>
    <t>PRESTACIÓN DE SERVICIOS DE SALUD A LA POBLACIÓN POBRE NO ASEGURADA SUSCEPTIBLE DE AFILIAR Y LA POBLACIÓN VINCULADA EXISTENTE EN EL MUNICIPIO DE ITAGÜÍ</t>
  </si>
  <si>
    <t>Contratos suscritos para la prestación de servicios de salud a la Población Pobre No Asegurada del municipio de Itagüí</t>
  </si>
  <si>
    <t>FORTALECIMIENTO PARA LA GESTIÓN INTEGRAL DE LA SECRETARIA DE SALUD Y PROTECCIÓN SOCIAL MUNICIPIO DE ITAGÜÍ</t>
  </si>
  <si>
    <t>Programa de auditoria para el mejoramiento de la calidad (PAMEC), creado</t>
  </si>
  <si>
    <t>OPTIMIZACIÓN Y DESARROLLO DE SOLUCIONES INFORMÁTICAS Y DE TELECOMUNICACIONES PARA LA SECRETARÍA DE SALUD Y PROTECCIÓN SOCIAL DEL MUNICIPIO DE ITAGÜÍ</t>
  </si>
  <si>
    <t>Estructuración de un  sistema de información en salud, elaborado</t>
  </si>
  <si>
    <t>CONTRIBUCIÓN AL SANEAMIENTO FISCAL Y FINANCIERO DE LA ESE HOSPITAL DEL SUR "GABRIEL JARAMILLO PIEDRAHITA"</t>
  </si>
  <si>
    <t>Proyecto de dotación a la ESE Hospital del Sur "Gabriel Jaramillo Piedrahita" de equipos médicos y hospitalarios, elaborado.</t>
  </si>
  <si>
    <t>PLAN INDICATIVO  2016 - 2019        
UNIDAD ADMINISTRATIVA RESPONSABLE: SERVICIOS
AVANCE A 30 DE JUNIO  DE 2019</t>
  </si>
  <si>
    <t>ACTUALIZACIÓN DE BIENES MUEBLES E INMUEBLES</t>
  </si>
  <si>
    <t>Bienes  inmuebles del municipio de Itagüí, identificados jurídica y catastralmente</t>
  </si>
  <si>
    <t xml:space="preserve">Bienes muebles del municipio de Itagüí, identificados y valorados </t>
  </si>
  <si>
    <t>Bienes muebles e inmuebles ingresados en un sistema de información</t>
  </si>
  <si>
    <t>FORTALECIMIENTO INTEGRAL DEL RECURSO HUMANO EN EL MUNICIPIO DE ITAGÜÍ</t>
  </si>
  <si>
    <t>Planes de Capacitación, realizados</t>
  </si>
  <si>
    <t>Planes de bienestar, estímulos e incentivos PIBEI, realizado e implementado.</t>
  </si>
  <si>
    <t>Estímulos e incentivos entregados a los empleados</t>
  </si>
  <si>
    <t>Informes relacionados con el personal al servicio del Municipio, rendidos en la plataforma del SIGEP</t>
  </si>
  <si>
    <t>Sistema de seguridad social en el trabajo  SST actualizado</t>
  </si>
  <si>
    <t>Sistema de seguridad social en el trabajo  “SST” implementado</t>
  </si>
  <si>
    <t>Jornadas de  capacitación a los empleados públicos realizadas.</t>
  </si>
  <si>
    <t xml:space="preserve">ADMINISTRACIÓN DEL PROYECTO DE INVERSIÓN SOCIAL DEL PROGRAMA DE VIVIENDA PARA LOS SERVIDORES MUNICIPALESs </t>
  </si>
  <si>
    <t>Beneficiarios del programa de vivienda del Municipio de Itagüí.</t>
  </si>
  <si>
    <t>Saneamiento financiero al programa de vivienda, realizado</t>
  </si>
  <si>
    <t>Programa de vivienda, actualizado y sistematizado</t>
  </si>
  <si>
    <t xml:space="preserve">PLAN INDICATIVO  2016 - 2019        
UNIDAD ADMINISTRATIVA RESPONSABLE: VIVIENDA
AVANCE A 30 DE JUNIO DE 2019 </t>
  </si>
  <si>
    <t>INCREMENTO DE LA GESTION DE VIVIENDA</t>
  </si>
  <si>
    <t xml:space="preserve">Construcción de viviendas </t>
  </si>
  <si>
    <t>Subsidios para vivienda</t>
  </si>
  <si>
    <t>MEJORAMIENTO DEL ENTORNO BARRIAL Y VEREDAL</t>
  </si>
  <si>
    <t>Predios y viviendas legalizadas</t>
  </si>
  <si>
    <t>Subsidios para mejoramiento de vivienda entregados</t>
  </si>
  <si>
    <t>“PINTA TU CASA” realizado</t>
  </si>
  <si>
    <t>Mejoramientos de entorno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</si>
</sst>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9" fontId="7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9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0" fillId="2" borderId="4" xfId="0" applyNumberFormat="1" applyFont="1" applyFill="1" applyBorder="1" applyAlignment="1">
      <alignment horizontal="center"/>
    </xf>
    <xf numFmtId="1" fontId="12" fillId="2" borderId="4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9" fontId="12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166" fontId="15" fillId="2" borderId="4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1" fillId="2" borderId="4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workbookViewId="0">
      <selection activeCell="B5" sqref="B5"/>
    </sheetView>
  </sheetViews>
  <sheetFormatPr baseColWidth="10" defaultRowHeight="15" x14ac:dyDescent="0.25"/>
  <cols>
    <col min="1" max="1" width="12.140625" customWidth="1"/>
    <col min="2" max="2" width="23.28515625" customWidth="1"/>
    <col min="3" max="3" width="10" customWidth="1"/>
    <col min="4" max="4" width="7.42578125" customWidth="1"/>
    <col min="5" max="5" width="6.5703125" customWidth="1"/>
    <col min="6" max="6" width="6.85546875" customWidth="1"/>
    <col min="7" max="7" width="7.85546875" customWidth="1"/>
    <col min="8" max="8" width="7.42578125" customWidth="1"/>
    <col min="9" max="9" width="6.7109375" customWidth="1"/>
    <col min="10" max="10" width="6.140625" customWidth="1"/>
    <col min="11" max="11" width="7.42578125" customWidth="1"/>
    <col min="12" max="12" width="8.140625" customWidth="1"/>
    <col min="13" max="13" width="6.7109375" customWidth="1"/>
    <col min="14" max="14" width="8" customWidth="1"/>
    <col min="15" max="15" width="8.7109375" customWidth="1"/>
  </cols>
  <sheetData>
    <row r="1" spans="1:15" ht="6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7" t="s">
        <v>15</v>
      </c>
    </row>
    <row r="4" spans="1:15" ht="75" customHeight="1" x14ac:dyDescent="0.25">
      <c r="A4" s="24" t="s">
        <v>181</v>
      </c>
      <c r="B4" s="24" t="s">
        <v>182</v>
      </c>
      <c r="C4" s="25" t="s">
        <v>18</v>
      </c>
      <c r="D4" s="38">
        <v>1</v>
      </c>
      <c r="E4" s="38">
        <v>1</v>
      </c>
      <c r="F4" s="38">
        <v>1</v>
      </c>
      <c r="G4" s="39">
        <v>0.35</v>
      </c>
      <c r="H4" s="40">
        <v>0.35</v>
      </c>
      <c r="I4" s="38">
        <v>0.35</v>
      </c>
      <c r="J4" s="40">
        <v>0.35</v>
      </c>
      <c r="K4" s="39">
        <v>0.15</v>
      </c>
      <c r="L4" s="40">
        <v>0.15</v>
      </c>
      <c r="M4" s="39">
        <v>0.15000000000000002</v>
      </c>
      <c r="N4" s="41">
        <v>8.0000000000000002E-3</v>
      </c>
      <c r="O4" s="41">
        <v>6.6000000000000003E-2</v>
      </c>
    </row>
    <row r="5" spans="1:15" ht="45.75" customHeight="1" x14ac:dyDescent="0.25">
      <c r="A5" s="24" t="s">
        <v>183</v>
      </c>
      <c r="B5" s="24" t="s">
        <v>184</v>
      </c>
      <c r="C5" s="25" t="s">
        <v>25</v>
      </c>
      <c r="D5" s="38">
        <v>0</v>
      </c>
      <c r="E5" s="38">
        <v>75</v>
      </c>
      <c r="F5" s="38">
        <v>75</v>
      </c>
      <c r="G5" s="39">
        <v>17.48</v>
      </c>
      <c r="H5" s="40">
        <v>0.23306666666666667</v>
      </c>
      <c r="I5" s="38">
        <v>19</v>
      </c>
      <c r="J5" s="40">
        <v>0.25333333333333335</v>
      </c>
      <c r="K5" s="70">
        <v>19</v>
      </c>
      <c r="L5" s="40">
        <v>0.25333333333333335</v>
      </c>
      <c r="M5" s="39">
        <v>19.519999999999996</v>
      </c>
      <c r="N5" s="41">
        <v>4.4450000000000003</v>
      </c>
      <c r="O5" s="41">
        <v>9.7949999999999999</v>
      </c>
    </row>
    <row r="6" spans="1:15" ht="45" x14ac:dyDescent="0.25">
      <c r="A6" s="8" t="s">
        <v>16</v>
      </c>
      <c r="B6" s="7" t="s">
        <v>17</v>
      </c>
      <c r="C6" s="9" t="s">
        <v>18</v>
      </c>
      <c r="D6" s="9">
        <v>9</v>
      </c>
      <c r="E6" s="9">
        <v>11</v>
      </c>
      <c r="F6" s="9">
        <v>11</v>
      </c>
      <c r="G6" s="10">
        <v>7</v>
      </c>
      <c r="H6" s="11">
        <v>0.63636363636363635</v>
      </c>
      <c r="I6" s="9">
        <v>4</v>
      </c>
      <c r="J6" s="12">
        <v>0.36363636363636365</v>
      </c>
      <c r="K6" s="13">
        <v>4</v>
      </c>
      <c r="L6" s="14">
        <v>0.36363636363636365</v>
      </c>
      <c r="M6" s="13">
        <v>0</v>
      </c>
      <c r="N6" s="15">
        <v>0</v>
      </c>
      <c r="O6" s="16">
        <v>0</v>
      </c>
    </row>
    <row r="7" spans="1:15" ht="56.25" x14ac:dyDescent="0.25">
      <c r="A7" s="8"/>
      <c r="B7" s="7" t="s">
        <v>19</v>
      </c>
      <c r="C7" s="9" t="s">
        <v>18</v>
      </c>
      <c r="D7" s="9">
        <v>1</v>
      </c>
      <c r="E7" s="9">
        <v>4</v>
      </c>
      <c r="F7" s="9">
        <v>3</v>
      </c>
      <c r="G7" s="10">
        <v>1</v>
      </c>
      <c r="H7" s="11">
        <v>0.33333333333333331</v>
      </c>
      <c r="I7" s="9">
        <v>0</v>
      </c>
      <c r="J7" s="12">
        <v>0</v>
      </c>
      <c r="K7" s="13">
        <v>2</v>
      </c>
      <c r="L7" s="14">
        <v>0.66666666666666663</v>
      </c>
      <c r="M7" s="13">
        <v>0</v>
      </c>
      <c r="N7" s="15">
        <v>0</v>
      </c>
      <c r="O7" s="16">
        <v>0</v>
      </c>
    </row>
    <row r="8" spans="1:15" ht="45" x14ac:dyDescent="0.25">
      <c r="A8" s="8"/>
      <c r="B8" s="7" t="s">
        <v>20</v>
      </c>
      <c r="C8" s="9" t="s">
        <v>18</v>
      </c>
      <c r="D8" s="9">
        <v>26</v>
      </c>
      <c r="E8" s="9">
        <v>40</v>
      </c>
      <c r="F8" s="9">
        <v>40</v>
      </c>
      <c r="G8" s="10">
        <v>3</v>
      </c>
      <c r="H8" s="11">
        <v>7.4999999999999997E-2</v>
      </c>
      <c r="I8" s="9">
        <v>8.0410000000000004</v>
      </c>
      <c r="J8" s="12">
        <v>0.20102500000000001</v>
      </c>
      <c r="K8" s="13">
        <v>12</v>
      </c>
      <c r="L8" s="14">
        <v>0.3</v>
      </c>
      <c r="M8" s="13">
        <v>16.959</v>
      </c>
      <c r="N8" s="15">
        <v>0</v>
      </c>
      <c r="O8" s="16">
        <v>2</v>
      </c>
    </row>
    <row r="9" spans="1:15" x14ac:dyDescent="0.25">
      <c r="A9" s="8"/>
      <c r="B9" s="7" t="s">
        <v>21</v>
      </c>
      <c r="C9" s="9" t="s">
        <v>18</v>
      </c>
      <c r="D9" s="9" t="s">
        <v>22</v>
      </c>
      <c r="E9" s="9">
        <v>300</v>
      </c>
      <c r="F9" s="9">
        <v>300</v>
      </c>
      <c r="G9" s="10">
        <v>194</v>
      </c>
      <c r="H9" s="11">
        <v>0.64666666666666661</v>
      </c>
      <c r="I9" s="9">
        <v>90</v>
      </c>
      <c r="J9" s="12">
        <v>0.3</v>
      </c>
      <c r="K9" s="13">
        <v>334</v>
      </c>
      <c r="L9" s="14">
        <v>1</v>
      </c>
      <c r="M9" s="13">
        <v>0</v>
      </c>
      <c r="N9" s="15">
        <v>0</v>
      </c>
      <c r="O9" s="16">
        <v>54</v>
      </c>
    </row>
    <row r="10" spans="1:15" ht="22.5" x14ac:dyDescent="0.25">
      <c r="A10" s="8"/>
      <c r="B10" s="7" t="s">
        <v>23</v>
      </c>
      <c r="C10" s="9" t="s">
        <v>18</v>
      </c>
      <c r="D10" s="9">
        <v>0</v>
      </c>
      <c r="E10" s="9">
        <v>1</v>
      </c>
      <c r="F10" s="9">
        <v>1</v>
      </c>
      <c r="G10" s="10">
        <v>0</v>
      </c>
      <c r="H10" s="11">
        <v>0</v>
      </c>
      <c r="I10" s="10">
        <v>1</v>
      </c>
      <c r="J10" s="11">
        <v>1</v>
      </c>
      <c r="K10" s="13">
        <v>0</v>
      </c>
      <c r="L10" s="14">
        <v>0</v>
      </c>
      <c r="M10" s="13">
        <v>0</v>
      </c>
      <c r="N10" s="15">
        <v>0</v>
      </c>
      <c r="O10" s="16">
        <v>0</v>
      </c>
    </row>
    <row r="11" spans="1:15" ht="22.5" x14ac:dyDescent="0.25">
      <c r="A11" s="8"/>
      <c r="B11" s="7" t="s">
        <v>24</v>
      </c>
      <c r="C11" s="9" t="s">
        <v>25</v>
      </c>
      <c r="D11" s="9">
        <v>0</v>
      </c>
      <c r="E11" s="9">
        <v>50</v>
      </c>
      <c r="F11" s="9">
        <v>50</v>
      </c>
      <c r="G11" s="10">
        <v>0</v>
      </c>
      <c r="H11" s="11">
        <v>0</v>
      </c>
      <c r="I11" s="9">
        <v>0</v>
      </c>
      <c r="J11" s="12">
        <v>0</v>
      </c>
      <c r="K11" s="13">
        <v>0</v>
      </c>
      <c r="L11" s="14">
        <v>0</v>
      </c>
      <c r="M11" s="13">
        <v>50</v>
      </c>
      <c r="N11" s="15">
        <v>0</v>
      </c>
      <c r="O11" s="16">
        <v>0</v>
      </c>
    </row>
    <row r="12" spans="1:15" ht="56.25" x14ac:dyDescent="0.25">
      <c r="A12" s="8"/>
      <c r="B12" s="7" t="s">
        <v>26</v>
      </c>
      <c r="C12" s="9" t="s">
        <v>18</v>
      </c>
      <c r="D12" s="9">
        <v>1</v>
      </c>
      <c r="E12" s="9">
        <v>2</v>
      </c>
      <c r="F12" s="9">
        <v>2</v>
      </c>
      <c r="G12" s="10">
        <v>0</v>
      </c>
      <c r="H12" s="11">
        <v>0</v>
      </c>
      <c r="I12" s="9">
        <v>0</v>
      </c>
      <c r="J12" s="12">
        <v>0</v>
      </c>
      <c r="K12" s="13">
        <v>0</v>
      </c>
      <c r="L12" s="14">
        <v>0</v>
      </c>
      <c r="M12" s="13">
        <v>2</v>
      </c>
      <c r="N12" s="15">
        <v>0</v>
      </c>
      <c r="O12" s="16">
        <v>0</v>
      </c>
    </row>
    <row r="13" spans="1:15" ht="22.5" x14ac:dyDescent="0.25">
      <c r="A13" s="8"/>
      <c r="B13" s="7" t="s">
        <v>27</v>
      </c>
      <c r="C13" s="9" t="s">
        <v>18</v>
      </c>
      <c r="D13" s="9">
        <v>11</v>
      </c>
      <c r="E13" s="9">
        <v>20</v>
      </c>
      <c r="F13" s="9">
        <v>20</v>
      </c>
      <c r="G13" s="10">
        <v>4</v>
      </c>
      <c r="H13" s="11">
        <v>0.2</v>
      </c>
      <c r="I13" s="9">
        <v>4.1130000000000004</v>
      </c>
      <c r="J13" s="12">
        <v>0.20565000000000003</v>
      </c>
      <c r="K13" s="13">
        <v>3</v>
      </c>
      <c r="L13" s="14">
        <v>0.15</v>
      </c>
      <c r="M13" s="13">
        <v>8.8870000000000005</v>
      </c>
      <c r="N13" s="15">
        <v>2</v>
      </c>
      <c r="O13" s="16">
        <v>4</v>
      </c>
    </row>
    <row r="14" spans="1:15" ht="33.75" x14ac:dyDescent="0.25">
      <c r="A14" s="8"/>
      <c r="B14" s="7" t="s">
        <v>28</v>
      </c>
      <c r="C14" s="9" t="s">
        <v>18</v>
      </c>
      <c r="D14" s="9">
        <v>0</v>
      </c>
      <c r="E14" s="9">
        <v>1</v>
      </c>
      <c r="F14" s="9">
        <v>1</v>
      </c>
      <c r="G14" s="10">
        <v>0</v>
      </c>
      <c r="H14" s="11">
        <v>0</v>
      </c>
      <c r="I14" s="9">
        <v>0</v>
      </c>
      <c r="J14" s="12">
        <v>0</v>
      </c>
      <c r="K14" s="13">
        <v>0</v>
      </c>
      <c r="L14" s="14">
        <v>0</v>
      </c>
      <c r="M14" s="13">
        <v>1</v>
      </c>
      <c r="N14" s="15">
        <v>0</v>
      </c>
      <c r="O14" s="16">
        <v>0</v>
      </c>
    </row>
    <row r="15" spans="1:15" ht="22.5" x14ac:dyDescent="0.25">
      <c r="A15" s="8"/>
      <c r="B15" s="7" t="s">
        <v>29</v>
      </c>
      <c r="C15" s="9" t="s">
        <v>18</v>
      </c>
      <c r="D15" s="9">
        <v>143</v>
      </c>
      <c r="E15" s="9">
        <v>200</v>
      </c>
      <c r="F15" s="9">
        <v>200</v>
      </c>
      <c r="G15" s="10">
        <v>50</v>
      </c>
      <c r="H15" s="11">
        <v>0.25</v>
      </c>
      <c r="I15" s="9">
        <v>25</v>
      </c>
      <c r="J15" s="12">
        <v>0.125</v>
      </c>
      <c r="K15" s="17">
        <v>103</v>
      </c>
      <c r="L15" s="14">
        <v>0.51500000000000001</v>
      </c>
      <c r="M15" s="13">
        <v>22</v>
      </c>
      <c r="N15" s="15">
        <v>6</v>
      </c>
      <c r="O15" s="16">
        <v>20</v>
      </c>
    </row>
    <row r="16" spans="1:15" ht="45" x14ac:dyDescent="0.25">
      <c r="A16" s="8" t="s">
        <v>30</v>
      </c>
      <c r="B16" s="7" t="s">
        <v>31</v>
      </c>
      <c r="C16" s="9" t="s">
        <v>18</v>
      </c>
      <c r="D16" s="9">
        <v>2055</v>
      </c>
      <c r="E16" s="9">
        <v>2500</v>
      </c>
      <c r="F16" s="9">
        <v>2500</v>
      </c>
      <c r="G16" s="10">
        <v>482</v>
      </c>
      <c r="H16" s="11">
        <v>0.1928</v>
      </c>
      <c r="I16" s="9">
        <v>526</v>
      </c>
      <c r="J16" s="12">
        <v>0.2104</v>
      </c>
      <c r="K16" s="18">
        <v>767</v>
      </c>
      <c r="L16" s="14">
        <v>0.30680000000000002</v>
      </c>
      <c r="M16" s="19">
        <v>725</v>
      </c>
      <c r="N16" s="15">
        <v>52</v>
      </c>
      <c r="O16" s="16">
        <v>632</v>
      </c>
    </row>
    <row r="17" spans="1:15" ht="33.75" x14ac:dyDescent="0.25">
      <c r="A17" s="8"/>
      <c r="B17" s="7" t="s">
        <v>32</v>
      </c>
      <c r="C17" s="9" t="s">
        <v>18</v>
      </c>
      <c r="D17" s="9">
        <v>15</v>
      </c>
      <c r="E17" s="9">
        <v>30</v>
      </c>
      <c r="F17" s="9">
        <v>30</v>
      </c>
      <c r="G17" s="10">
        <v>7</v>
      </c>
      <c r="H17" s="11">
        <v>0.23333333333333334</v>
      </c>
      <c r="I17" s="9">
        <v>9.125</v>
      </c>
      <c r="J17" s="12">
        <v>0.30416666666666664</v>
      </c>
      <c r="K17" s="18">
        <v>15</v>
      </c>
      <c r="L17" s="14">
        <v>0.5</v>
      </c>
      <c r="M17" s="19">
        <v>0</v>
      </c>
      <c r="N17" s="15">
        <v>2</v>
      </c>
      <c r="O17" s="16">
        <v>5</v>
      </c>
    </row>
    <row r="18" spans="1:15" ht="67.5" x14ac:dyDescent="0.25">
      <c r="A18" s="7" t="s">
        <v>30</v>
      </c>
      <c r="B18" s="7" t="s">
        <v>33</v>
      </c>
      <c r="C18" s="9" t="s">
        <v>18</v>
      </c>
      <c r="D18" s="9">
        <v>673</v>
      </c>
      <c r="E18" s="9">
        <v>1000</v>
      </c>
      <c r="F18" s="9">
        <v>1000</v>
      </c>
      <c r="G18" s="10">
        <v>444</v>
      </c>
      <c r="H18" s="11">
        <v>0.44400000000000001</v>
      </c>
      <c r="I18" s="9">
        <v>247</v>
      </c>
      <c r="J18" s="12">
        <v>0.247</v>
      </c>
      <c r="K18" s="18">
        <v>445</v>
      </c>
      <c r="L18" s="14">
        <v>0.44500000000000001</v>
      </c>
      <c r="M18" s="19">
        <v>0</v>
      </c>
      <c r="N18" s="15">
        <v>71</v>
      </c>
      <c r="O18" s="16">
        <v>214</v>
      </c>
    </row>
    <row r="19" spans="1:15" ht="45" x14ac:dyDescent="0.25">
      <c r="A19" s="8" t="s">
        <v>34</v>
      </c>
      <c r="B19" s="7" t="s">
        <v>35</v>
      </c>
      <c r="C19" s="9" t="s">
        <v>18</v>
      </c>
      <c r="D19" s="9">
        <v>0</v>
      </c>
      <c r="E19" s="9">
        <v>2</v>
      </c>
      <c r="F19" s="9">
        <v>2</v>
      </c>
      <c r="G19" s="10">
        <v>2</v>
      </c>
      <c r="H19" s="11">
        <v>1</v>
      </c>
      <c r="I19" s="9">
        <v>1</v>
      </c>
      <c r="J19" s="12">
        <v>0.5</v>
      </c>
      <c r="K19" s="18">
        <v>1</v>
      </c>
      <c r="L19" s="14">
        <v>0.5</v>
      </c>
      <c r="M19" s="19">
        <v>0</v>
      </c>
      <c r="N19" s="15">
        <v>0</v>
      </c>
      <c r="O19" s="16">
        <v>0</v>
      </c>
    </row>
    <row r="20" spans="1:15" ht="33.75" x14ac:dyDescent="0.25">
      <c r="A20" s="8"/>
      <c r="B20" s="7" t="s">
        <v>36</v>
      </c>
      <c r="C20" s="9" t="s">
        <v>18</v>
      </c>
      <c r="D20" s="9">
        <v>1</v>
      </c>
      <c r="E20" s="9">
        <v>2</v>
      </c>
      <c r="F20" s="9">
        <v>2</v>
      </c>
      <c r="G20" s="10">
        <v>0</v>
      </c>
      <c r="H20" s="11">
        <v>0</v>
      </c>
      <c r="I20" s="9">
        <v>2</v>
      </c>
      <c r="J20" s="12">
        <v>1</v>
      </c>
      <c r="K20" s="18">
        <v>1</v>
      </c>
      <c r="L20" s="14">
        <v>0.5</v>
      </c>
      <c r="M20" s="19">
        <v>0</v>
      </c>
      <c r="N20" s="15">
        <v>1</v>
      </c>
      <c r="O20" s="16">
        <v>1</v>
      </c>
    </row>
    <row r="21" spans="1:15" ht="56.25" x14ac:dyDescent="0.25">
      <c r="A21" s="8"/>
      <c r="B21" s="7" t="s">
        <v>37</v>
      </c>
      <c r="C21" s="9" t="s">
        <v>18</v>
      </c>
      <c r="D21" s="9">
        <v>23</v>
      </c>
      <c r="E21" s="9">
        <v>25</v>
      </c>
      <c r="F21" s="9">
        <v>25</v>
      </c>
      <c r="G21" s="10">
        <v>22</v>
      </c>
      <c r="H21" s="11">
        <v>0.88</v>
      </c>
      <c r="I21" s="9">
        <v>8</v>
      </c>
      <c r="J21" s="12">
        <v>0.32</v>
      </c>
      <c r="K21" s="18">
        <v>7</v>
      </c>
      <c r="L21" s="14">
        <v>0.28000000000000003</v>
      </c>
      <c r="M21" s="19">
        <v>0</v>
      </c>
      <c r="N21" s="15">
        <v>2</v>
      </c>
      <c r="O21" s="16">
        <v>5</v>
      </c>
    </row>
    <row r="22" spans="1:15" ht="33.75" x14ac:dyDescent="0.25">
      <c r="A22" s="8"/>
      <c r="B22" s="7" t="s">
        <v>38</v>
      </c>
      <c r="C22" s="9" t="s">
        <v>18</v>
      </c>
      <c r="D22" s="9" t="s">
        <v>22</v>
      </c>
      <c r="E22" s="9">
        <v>12</v>
      </c>
      <c r="F22" s="9">
        <v>12</v>
      </c>
      <c r="G22" s="10">
        <v>0</v>
      </c>
      <c r="H22" s="11">
        <v>0</v>
      </c>
      <c r="I22" s="9">
        <v>2</v>
      </c>
      <c r="J22" s="12">
        <v>0.16666666666666666</v>
      </c>
      <c r="K22" s="18">
        <v>4</v>
      </c>
      <c r="L22" s="14">
        <v>0.33333333333333331</v>
      </c>
      <c r="M22" s="19">
        <v>6</v>
      </c>
      <c r="N22" s="15">
        <v>0</v>
      </c>
      <c r="O22" s="16">
        <v>4</v>
      </c>
    </row>
    <row r="23" spans="1:15" ht="33.75" x14ac:dyDescent="0.25">
      <c r="A23" s="8" t="s">
        <v>39</v>
      </c>
      <c r="B23" s="7" t="s">
        <v>40</v>
      </c>
      <c r="C23" s="9" t="s">
        <v>18</v>
      </c>
      <c r="D23" s="9">
        <v>2</v>
      </c>
      <c r="E23" s="9">
        <v>4</v>
      </c>
      <c r="F23" s="9">
        <v>4</v>
      </c>
      <c r="G23" s="10">
        <v>0</v>
      </c>
      <c r="H23" s="11">
        <v>0</v>
      </c>
      <c r="I23" s="9">
        <v>0</v>
      </c>
      <c r="J23" s="12">
        <v>0</v>
      </c>
      <c r="K23" s="18">
        <v>0</v>
      </c>
      <c r="L23" s="14">
        <v>0</v>
      </c>
      <c r="M23" s="19">
        <v>4</v>
      </c>
      <c r="N23" s="15">
        <v>0</v>
      </c>
      <c r="O23" s="16">
        <v>0</v>
      </c>
    </row>
    <row r="24" spans="1:15" ht="22.5" x14ac:dyDescent="0.25">
      <c r="A24" s="8"/>
      <c r="B24" s="7" t="s">
        <v>41</v>
      </c>
      <c r="C24" s="9" t="s">
        <v>18</v>
      </c>
      <c r="D24" s="9" t="s">
        <v>42</v>
      </c>
      <c r="E24" s="9">
        <v>1</v>
      </c>
      <c r="F24" s="9">
        <v>1</v>
      </c>
      <c r="G24" s="10">
        <v>0</v>
      </c>
      <c r="H24" s="11">
        <v>0</v>
      </c>
      <c r="I24" s="9">
        <v>0</v>
      </c>
      <c r="J24" s="12">
        <v>0</v>
      </c>
      <c r="K24" s="18">
        <v>0</v>
      </c>
      <c r="L24" s="14">
        <v>0</v>
      </c>
      <c r="M24" s="19">
        <v>1</v>
      </c>
      <c r="N24" s="15">
        <v>0</v>
      </c>
      <c r="O24" s="16">
        <v>0</v>
      </c>
    </row>
    <row r="25" spans="1:15" ht="22.5" x14ac:dyDescent="0.25">
      <c r="A25" s="8"/>
      <c r="B25" s="7" t="s">
        <v>43</v>
      </c>
      <c r="C25" s="9" t="s">
        <v>18</v>
      </c>
      <c r="D25" s="9" t="s">
        <v>42</v>
      </c>
      <c r="E25" s="9">
        <v>2</v>
      </c>
      <c r="F25" s="9">
        <v>2</v>
      </c>
      <c r="G25" s="10">
        <v>0</v>
      </c>
      <c r="H25" s="11">
        <v>0</v>
      </c>
      <c r="I25" s="9">
        <v>0</v>
      </c>
      <c r="J25" s="12">
        <v>0</v>
      </c>
      <c r="K25" s="18">
        <v>0</v>
      </c>
      <c r="L25" s="14">
        <v>0</v>
      </c>
      <c r="M25" s="19">
        <v>2</v>
      </c>
      <c r="N25" s="15">
        <v>0</v>
      </c>
      <c r="O25" s="16">
        <v>0</v>
      </c>
    </row>
    <row r="26" spans="1:15" ht="33.75" x14ac:dyDescent="0.25">
      <c r="A26" s="8"/>
      <c r="B26" s="7" t="s">
        <v>44</v>
      </c>
      <c r="C26" s="9" t="s">
        <v>18</v>
      </c>
      <c r="D26" s="9">
        <v>10</v>
      </c>
      <c r="E26" s="9">
        <v>10</v>
      </c>
      <c r="F26" s="9">
        <v>10</v>
      </c>
      <c r="G26" s="10">
        <v>5</v>
      </c>
      <c r="H26" s="11">
        <v>0.5</v>
      </c>
      <c r="I26" s="9">
        <v>5</v>
      </c>
      <c r="J26" s="12">
        <v>0.5</v>
      </c>
      <c r="K26" s="18">
        <v>4</v>
      </c>
      <c r="L26" s="14">
        <v>0.4</v>
      </c>
      <c r="M26" s="19">
        <v>0</v>
      </c>
      <c r="N26" s="15">
        <v>0</v>
      </c>
      <c r="O26" s="16">
        <v>0</v>
      </c>
    </row>
  </sheetData>
  <mergeCells count="15">
    <mergeCell ref="M2:O2"/>
    <mergeCell ref="A6:A15"/>
    <mergeCell ref="A16:A17"/>
    <mergeCell ref="A19:A22"/>
    <mergeCell ref="A23:A26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opLeftCell="A10" workbookViewId="0">
      <selection activeCell="B12" sqref="B12"/>
    </sheetView>
  </sheetViews>
  <sheetFormatPr baseColWidth="10" defaultRowHeight="15" x14ac:dyDescent="0.25"/>
  <cols>
    <col min="1" max="1" width="21.140625" customWidth="1"/>
    <col min="2" max="2" width="25.5703125" customWidth="1"/>
    <col min="3" max="3" width="8.7109375" customWidth="1"/>
    <col min="4" max="4" width="6" customWidth="1"/>
    <col min="5" max="5" width="6.140625" customWidth="1"/>
    <col min="6" max="6" width="7.140625" customWidth="1"/>
    <col min="7" max="7" width="5.5703125" customWidth="1"/>
    <col min="8" max="8" width="5.85546875" customWidth="1"/>
    <col min="9" max="9" width="5.7109375" customWidth="1"/>
    <col min="10" max="10" width="6.28515625" customWidth="1"/>
    <col min="11" max="11" width="5.7109375" customWidth="1"/>
    <col min="12" max="12" width="7.28515625" customWidth="1"/>
    <col min="13" max="13" width="8.28515625" customWidth="1"/>
    <col min="14" max="14" width="9.7109375" customWidth="1"/>
    <col min="15" max="15" width="12.85546875" customWidth="1"/>
  </cols>
  <sheetData>
    <row r="1" spans="1:15" ht="75.75" customHeight="1" x14ac:dyDescent="0.25">
      <c r="A1" s="78" t="s">
        <v>405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7" t="s">
        <v>15</v>
      </c>
    </row>
    <row r="4" spans="1:15" ht="25.5" x14ac:dyDescent="0.25">
      <c r="A4" s="114" t="s">
        <v>406</v>
      </c>
      <c r="B4" s="49" t="s">
        <v>407</v>
      </c>
      <c r="C4" s="37" t="s">
        <v>25</v>
      </c>
      <c r="D4" s="49">
        <v>0</v>
      </c>
      <c r="E4" s="49">
        <v>100</v>
      </c>
      <c r="F4" s="49">
        <v>100</v>
      </c>
      <c r="G4" s="50">
        <v>20</v>
      </c>
      <c r="H4" s="51">
        <v>0.2</v>
      </c>
      <c r="I4" s="115">
        <v>35</v>
      </c>
      <c r="J4" s="51">
        <v>0.35</v>
      </c>
      <c r="K4" s="50">
        <v>10.5</v>
      </c>
      <c r="L4" s="51">
        <v>0.105</v>
      </c>
      <c r="M4" s="50">
        <v>34.5</v>
      </c>
      <c r="N4" s="13">
        <v>3.105</v>
      </c>
      <c r="O4" s="116">
        <v>18.440000000000001</v>
      </c>
    </row>
    <row r="5" spans="1:15" ht="38.25" x14ac:dyDescent="0.25">
      <c r="A5" s="114"/>
      <c r="B5" s="49" t="s">
        <v>408</v>
      </c>
      <c r="C5" s="37" t="s">
        <v>18</v>
      </c>
      <c r="D5" s="49">
        <v>0</v>
      </c>
      <c r="E5" s="49">
        <v>1</v>
      </c>
      <c r="F5" s="49">
        <v>1</v>
      </c>
      <c r="G5" s="50">
        <v>0</v>
      </c>
      <c r="H5" s="51">
        <v>0</v>
      </c>
      <c r="I5" s="49">
        <v>0.06</v>
      </c>
      <c r="J5" s="51">
        <v>0.06</v>
      </c>
      <c r="K5" s="50">
        <v>0.94</v>
      </c>
      <c r="L5" s="51">
        <v>0.94</v>
      </c>
      <c r="M5" s="50">
        <v>0</v>
      </c>
      <c r="N5" s="13">
        <v>0</v>
      </c>
      <c r="O5" s="116">
        <v>0</v>
      </c>
    </row>
    <row r="6" spans="1:15" ht="25.5" x14ac:dyDescent="0.25">
      <c r="A6" s="114"/>
      <c r="B6" s="38" t="s">
        <v>409</v>
      </c>
      <c r="C6" s="77" t="s">
        <v>18</v>
      </c>
      <c r="D6" s="38">
        <v>0</v>
      </c>
      <c r="E6" s="38">
        <v>1</v>
      </c>
      <c r="F6" s="38">
        <v>1</v>
      </c>
      <c r="G6" s="39">
        <v>0</v>
      </c>
      <c r="H6" s="40">
        <v>0</v>
      </c>
      <c r="I6" s="38">
        <v>0.5</v>
      </c>
      <c r="J6" s="40">
        <v>0.5</v>
      </c>
      <c r="K6" s="50">
        <v>2.5</v>
      </c>
      <c r="L6" s="51">
        <v>1</v>
      </c>
      <c r="M6" s="50">
        <v>0</v>
      </c>
      <c r="N6" s="117">
        <v>0</v>
      </c>
      <c r="O6" s="116">
        <v>0</v>
      </c>
    </row>
    <row r="7" spans="1:15" ht="38.25" x14ac:dyDescent="0.25">
      <c r="A7" s="114"/>
      <c r="B7" s="49" t="s">
        <v>410</v>
      </c>
      <c r="C7" s="37" t="s">
        <v>18</v>
      </c>
      <c r="D7" s="49">
        <v>0</v>
      </c>
      <c r="E7" s="49">
        <v>1</v>
      </c>
      <c r="F7" s="49">
        <v>1</v>
      </c>
      <c r="G7" s="50">
        <v>0</v>
      </c>
      <c r="H7" s="51">
        <v>0</v>
      </c>
      <c r="I7" s="49">
        <v>0.06</v>
      </c>
      <c r="J7" s="51">
        <v>0.06</v>
      </c>
      <c r="K7" s="50">
        <v>0.22</v>
      </c>
      <c r="L7" s="51">
        <v>0.22</v>
      </c>
      <c r="M7" s="50">
        <v>0.72</v>
      </c>
      <c r="N7" s="13">
        <v>0</v>
      </c>
      <c r="O7" s="116">
        <v>0</v>
      </c>
    </row>
    <row r="8" spans="1:15" ht="25.5" x14ac:dyDescent="0.25">
      <c r="A8" s="114" t="s">
        <v>411</v>
      </c>
      <c r="B8" s="49" t="s">
        <v>412</v>
      </c>
      <c r="C8" s="37" t="s">
        <v>18</v>
      </c>
      <c r="D8" s="49">
        <v>12</v>
      </c>
      <c r="E8" s="49">
        <v>15</v>
      </c>
      <c r="F8" s="49">
        <v>15</v>
      </c>
      <c r="G8" s="50">
        <v>9</v>
      </c>
      <c r="H8" s="51">
        <v>0.6</v>
      </c>
      <c r="I8" s="49">
        <v>5</v>
      </c>
      <c r="J8" s="51">
        <v>0.33333333333333331</v>
      </c>
      <c r="K8" s="50">
        <v>11</v>
      </c>
      <c r="L8" s="51">
        <v>0.73333333333333328</v>
      </c>
      <c r="M8" s="50">
        <v>0</v>
      </c>
      <c r="N8" s="118">
        <v>0</v>
      </c>
      <c r="O8" s="116">
        <v>3</v>
      </c>
    </row>
    <row r="9" spans="1:15" ht="25.5" x14ac:dyDescent="0.25">
      <c r="A9" s="114"/>
      <c r="B9" s="38" t="s">
        <v>413</v>
      </c>
      <c r="C9" s="77" t="s">
        <v>18</v>
      </c>
      <c r="D9" s="38">
        <v>2500</v>
      </c>
      <c r="E9" s="38">
        <v>10000</v>
      </c>
      <c r="F9" s="38">
        <v>10000</v>
      </c>
      <c r="G9" s="39">
        <v>8933</v>
      </c>
      <c r="H9" s="40">
        <v>0.66170370370370368</v>
      </c>
      <c r="I9" s="38">
        <v>13252</v>
      </c>
      <c r="J9" s="40">
        <v>1</v>
      </c>
      <c r="K9" s="50">
        <v>0</v>
      </c>
      <c r="L9" s="51">
        <v>0</v>
      </c>
      <c r="M9" s="50">
        <v>0</v>
      </c>
      <c r="N9" s="118">
        <v>0</v>
      </c>
      <c r="O9" s="116">
        <v>15284</v>
      </c>
    </row>
    <row r="10" spans="1:15" ht="38.25" x14ac:dyDescent="0.25">
      <c r="A10" s="114"/>
      <c r="B10" s="49" t="s">
        <v>414</v>
      </c>
      <c r="C10" s="37" t="s">
        <v>18</v>
      </c>
      <c r="D10" s="49">
        <v>125</v>
      </c>
      <c r="E10" s="49">
        <v>300</v>
      </c>
      <c r="F10" s="49">
        <v>300</v>
      </c>
      <c r="G10" s="50">
        <v>519</v>
      </c>
      <c r="H10" s="51">
        <v>0.98857142857142855</v>
      </c>
      <c r="I10" s="49">
        <v>345</v>
      </c>
      <c r="J10" s="51">
        <v>0.65714285714285714</v>
      </c>
      <c r="K10" s="50">
        <v>161</v>
      </c>
      <c r="L10" s="51">
        <v>0.30666666666666664</v>
      </c>
      <c r="M10" s="50">
        <v>0</v>
      </c>
      <c r="N10" s="13">
        <v>0</v>
      </c>
      <c r="O10" s="119">
        <v>0.48</v>
      </c>
    </row>
    <row r="11" spans="1:15" ht="51" x14ac:dyDescent="0.25">
      <c r="A11" s="38" t="s">
        <v>415</v>
      </c>
      <c r="B11" s="49" t="s">
        <v>414</v>
      </c>
      <c r="C11" s="37" t="s">
        <v>18</v>
      </c>
      <c r="D11" s="49">
        <v>125</v>
      </c>
      <c r="E11" s="49">
        <v>300</v>
      </c>
      <c r="F11" s="49">
        <v>300</v>
      </c>
      <c r="G11" s="50">
        <v>519</v>
      </c>
      <c r="H11" s="51">
        <v>0.98857142857142855</v>
      </c>
      <c r="I11" s="49">
        <v>345</v>
      </c>
      <c r="J11" s="51">
        <v>0.65714285714285714</v>
      </c>
      <c r="K11" s="50"/>
      <c r="L11" s="51">
        <v>1</v>
      </c>
      <c r="M11" s="50">
        <v>0</v>
      </c>
      <c r="N11" s="120">
        <v>47.66</v>
      </c>
      <c r="O11" s="119">
        <v>0.92</v>
      </c>
    </row>
    <row r="12" spans="1:15" ht="51" x14ac:dyDescent="0.25">
      <c r="A12" s="38" t="s">
        <v>416</v>
      </c>
      <c r="B12" s="49" t="s">
        <v>414</v>
      </c>
      <c r="C12" s="37" t="s">
        <v>18</v>
      </c>
      <c r="D12" s="49">
        <v>125</v>
      </c>
      <c r="E12" s="49">
        <v>300</v>
      </c>
      <c r="F12" s="49">
        <v>300</v>
      </c>
      <c r="G12" s="50">
        <v>519</v>
      </c>
      <c r="H12" s="51">
        <v>0.98857142857142855</v>
      </c>
      <c r="I12" s="49">
        <v>345</v>
      </c>
      <c r="J12" s="51">
        <v>0.65714285714285714</v>
      </c>
      <c r="K12" s="50"/>
      <c r="L12" s="51">
        <v>1</v>
      </c>
      <c r="M12" s="50">
        <v>0</v>
      </c>
      <c r="N12" s="120">
        <v>47.66</v>
      </c>
      <c r="O12" s="119">
        <v>0.8</v>
      </c>
    </row>
    <row r="13" spans="1:15" ht="25.5" x14ac:dyDescent="0.25">
      <c r="A13" s="114" t="s">
        <v>417</v>
      </c>
      <c r="B13" s="49" t="s">
        <v>418</v>
      </c>
      <c r="C13" s="37" t="s">
        <v>18</v>
      </c>
      <c r="D13" s="49">
        <v>47</v>
      </c>
      <c r="E13" s="49">
        <v>47</v>
      </c>
      <c r="F13" s="49">
        <v>188</v>
      </c>
      <c r="G13" s="50">
        <v>14</v>
      </c>
      <c r="H13" s="51">
        <v>7.4468085106382975E-2</v>
      </c>
      <c r="I13" s="49">
        <v>47</v>
      </c>
      <c r="J13" s="51">
        <v>0.25</v>
      </c>
      <c r="K13" s="50">
        <v>64</v>
      </c>
      <c r="L13" s="51">
        <v>0.34042553191489361</v>
      </c>
      <c r="M13" s="50">
        <v>63</v>
      </c>
      <c r="N13" s="13">
        <v>20</v>
      </c>
      <c r="O13" s="121">
        <v>56.7</v>
      </c>
    </row>
    <row r="14" spans="1:15" ht="38.25" x14ac:dyDescent="0.25">
      <c r="A14" s="114"/>
      <c r="B14" s="49" t="s">
        <v>419</v>
      </c>
      <c r="C14" s="37" t="s">
        <v>18</v>
      </c>
      <c r="D14" s="49">
        <v>5</v>
      </c>
      <c r="E14" s="49">
        <v>20</v>
      </c>
      <c r="F14" s="49">
        <v>15</v>
      </c>
      <c r="G14" s="50">
        <v>0</v>
      </c>
      <c r="H14" s="51">
        <v>0</v>
      </c>
      <c r="I14" s="49">
        <v>0</v>
      </c>
      <c r="J14" s="51">
        <v>0</v>
      </c>
      <c r="K14" s="50">
        <v>0</v>
      </c>
      <c r="L14" s="51">
        <v>0</v>
      </c>
      <c r="M14" s="50">
        <v>15</v>
      </c>
      <c r="N14" s="122">
        <v>1.5</v>
      </c>
      <c r="O14" s="121">
        <v>1.5</v>
      </c>
    </row>
    <row r="15" spans="1:15" ht="51" x14ac:dyDescent="0.25">
      <c r="A15" s="49" t="s">
        <v>420</v>
      </c>
      <c r="B15" s="49" t="s">
        <v>421</v>
      </c>
      <c r="C15" s="37" t="s">
        <v>18</v>
      </c>
      <c r="D15" s="49">
        <v>0</v>
      </c>
      <c r="E15" s="49">
        <v>1</v>
      </c>
      <c r="F15" s="49">
        <v>1</v>
      </c>
      <c r="G15" s="50">
        <v>0</v>
      </c>
      <c r="H15" s="51">
        <v>0</v>
      </c>
      <c r="I15" s="49">
        <v>0.314</v>
      </c>
      <c r="J15" s="51">
        <v>0.314</v>
      </c>
      <c r="K15" s="50">
        <v>0.68600000000000005</v>
      </c>
      <c r="L15" s="51">
        <v>0.68600000000000005</v>
      </c>
      <c r="M15" s="50">
        <v>0</v>
      </c>
      <c r="N15" s="13">
        <v>0</v>
      </c>
      <c r="O15" s="116">
        <v>0</v>
      </c>
    </row>
  </sheetData>
  <mergeCells count="14">
    <mergeCell ref="M2:O2"/>
    <mergeCell ref="A4:A7"/>
    <mergeCell ref="A8:A10"/>
    <mergeCell ref="A13:A14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7"/>
  <sheetViews>
    <sheetView topLeftCell="A88" workbookViewId="0">
      <selection activeCell="E95" sqref="E95"/>
    </sheetView>
  </sheetViews>
  <sheetFormatPr baseColWidth="10" defaultRowHeight="15" x14ac:dyDescent="0.25"/>
  <cols>
    <col min="1" max="1" width="14.140625" customWidth="1"/>
    <col min="2" max="2" width="24.85546875" customWidth="1"/>
    <col min="3" max="3" width="9.140625" customWidth="1"/>
    <col min="4" max="4" width="6.42578125" customWidth="1"/>
    <col min="5" max="5" width="6.5703125" customWidth="1"/>
    <col min="6" max="6" width="7" customWidth="1"/>
    <col min="7" max="7" width="6.42578125" customWidth="1"/>
    <col min="8" max="8" width="5" customWidth="1"/>
    <col min="9" max="9" width="6.85546875" customWidth="1"/>
    <col min="10" max="10" width="9.42578125" customWidth="1"/>
    <col min="11" max="11" width="5.28515625" customWidth="1"/>
    <col min="12" max="12" width="6.7109375" customWidth="1"/>
    <col min="13" max="13" width="7.42578125" customWidth="1"/>
    <col min="14" max="14" width="8.28515625" customWidth="1"/>
    <col min="15" max="15" width="9.140625" customWidth="1"/>
  </cols>
  <sheetData>
    <row r="1" spans="1:15" ht="18.75" x14ac:dyDescent="0.25">
      <c r="A1" s="123" t="s">
        <v>422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x14ac:dyDescent="0.25">
      <c r="A2" s="124" t="s">
        <v>1</v>
      </c>
      <c r="B2" s="125" t="s">
        <v>2</v>
      </c>
      <c r="C2" s="125" t="s">
        <v>3</v>
      </c>
      <c r="D2" s="125" t="s">
        <v>4</v>
      </c>
      <c r="E2" s="125" t="s">
        <v>5</v>
      </c>
      <c r="F2" s="125" t="s">
        <v>6</v>
      </c>
      <c r="G2" s="126" t="s">
        <v>7</v>
      </c>
      <c r="H2" s="126"/>
      <c r="I2" s="126" t="s">
        <v>8</v>
      </c>
      <c r="J2" s="126"/>
      <c r="K2" s="126" t="s">
        <v>9</v>
      </c>
      <c r="L2" s="126"/>
      <c r="M2" s="126">
        <v>2019</v>
      </c>
      <c r="N2" s="126"/>
      <c r="O2" s="126"/>
    </row>
    <row r="3" spans="1:15" ht="22.5" x14ac:dyDescent="0.25">
      <c r="A3" s="124"/>
      <c r="B3" s="125"/>
      <c r="C3" s="125"/>
      <c r="D3" s="125"/>
      <c r="E3" s="125"/>
      <c r="F3" s="125"/>
      <c r="G3" s="127" t="s">
        <v>10</v>
      </c>
      <c r="H3" s="127" t="s">
        <v>11</v>
      </c>
      <c r="I3" s="34" t="s">
        <v>12</v>
      </c>
      <c r="J3" s="34" t="s">
        <v>11</v>
      </c>
      <c r="K3" s="34" t="s">
        <v>12</v>
      </c>
      <c r="L3" s="34" t="s">
        <v>11</v>
      </c>
      <c r="M3" s="34" t="s">
        <v>13</v>
      </c>
      <c r="N3" s="34" t="s">
        <v>14</v>
      </c>
      <c r="O3" s="34" t="s">
        <v>15</v>
      </c>
    </row>
    <row r="4" spans="1:15" ht="56.25" x14ac:dyDescent="0.25">
      <c r="A4" s="59" t="s">
        <v>423</v>
      </c>
      <c r="B4" s="34" t="s">
        <v>424</v>
      </c>
      <c r="C4" s="60" t="s">
        <v>25</v>
      </c>
      <c r="D4" s="128" t="s">
        <v>22</v>
      </c>
      <c r="E4" s="128">
        <v>100</v>
      </c>
      <c r="F4" s="128">
        <v>100</v>
      </c>
      <c r="G4" s="113">
        <v>5</v>
      </c>
      <c r="H4" s="129">
        <v>0.05</v>
      </c>
      <c r="I4" s="128">
        <v>30</v>
      </c>
      <c r="J4" s="129">
        <v>0.3</v>
      </c>
      <c r="K4" s="113">
        <v>30</v>
      </c>
      <c r="L4" s="129">
        <v>0.3</v>
      </c>
      <c r="M4" s="113">
        <v>35</v>
      </c>
      <c r="N4" s="130">
        <v>4.9000000000000004</v>
      </c>
      <c r="O4" s="130">
        <v>12.25</v>
      </c>
    </row>
    <row r="5" spans="1:15" ht="78.75" x14ac:dyDescent="0.25">
      <c r="A5" s="59"/>
      <c r="B5" s="34" t="s">
        <v>425</v>
      </c>
      <c r="C5" s="60" t="s">
        <v>25</v>
      </c>
      <c r="D5" s="128">
        <v>0</v>
      </c>
      <c r="E5" s="128">
        <v>100</v>
      </c>
      <c r="F5" s="128">
        <v>100</v>
      </c>
      <c r="G5" s="113">
        <v>10</v>
      </c>
      <c r="H5" s="129">
        <v>0.1</v>
      </c>
      <c r="I5" s="128">
        <v>20</v>
      </c>
      <c r="J5" s="129">
        <v>0.2</v>
      </c>
      <c r="K5" s="113">
        <v>35</v>
      </c>
      <c r="L5" s="129">
        <v>0.35</v>
      </c>
      <c r="M5" s="113">
        <v>35</v>
      </c>
      <c r="N5" s="130">
        <v>6.3E-2</v>
      </c>
      <c r="O5" s="130">
        <v>15.75</v>
      </c>
    </row>
    <row r="6" spans="1:15" ht="22.5" x14ac:dyDescent="0.25">
      <c r="A6" s="59"/>
      <c r="B6" s="34" t="s">
        <v>426</v>
      </c>
      <c r="C6" s="60" t="s">
        <v>18</v>
      </c>
      <c r="D6" s="128">
        <v>1</v>
      </c>
      <c r="E6" s="128">
        <v>1</v>
      </c>
      <c r="F6" s="128">
        <v>4</v>
      </c>
      <c r="G6" s="113">
        <v>1</v>
      </c>
      <c r="H6" s="129">
        <v>0.25</v>
      </c>
      <c r="I6" s="128">
        <v>1</v>
      </c>
      <c r="J6" s="129">
        <v>0.25</v>
      </c>
      <c r="K6" s="113">
        <v>1</v>
      </c>
      <c r="L6" s="129">
        <v>0.25</v>
      </c>
      <c r="M6" s="113">
        <v>1</v>
      </c>
      <c r="N6" s="130">
        <v>0.18</v>
      </c>
      <c r="O6" s="130">
        <v>0.45</v>
      </c>
    </row>
    <row r="7" spans="1:15" ht="56.25" x14ac:dyDescent="0.25">
      <c r="A7" s="59"/>
      <c r="B7" s="34" t="s">
        <v>427</v>
      </c>
      <c r="C7" s="60" t="s">
        <v>18</v>
      </c>
      <c r="D7" s="128">
        <v>4</v>
      </c>
      <c r="E7" s="128">
        <v>6</v>
      </c>
      <c r="F7" s="128">
        <v>6</v>
      </c>
      <c r="G7" s="113">
        <v>1</v>
      </c>
      <c r="H7" s="129">
        <v>0.16666666666666666</v>
      </c>
      <c r="I7" s="128">
        <v>1</v>
      </c>
      <c r="J7" s="129">
        <v>0.16666666666666666</v>
      </c>
      <c r="K7" s="113">
        <v>2</v>
      </c>
      <c r="L7" s="129">
        <v>0.33333333333333331</v>
      </c>
      <c r="M7" s="113">
        <v>2</v>
      </c>
      <c r="N7" s="130">
        <v>2.16</v>
      </c>
      <c r="O7" s="130">
        <v>0.94</v>
      </c>
    </row>
    <row r="8" spans="1:15" ht="33.75" x14ac:dyDescent="0.25">
      <c r="A8" s="59"/>
      <c r="B8" s="34" t="s">
        <v>428</v>
      </c>
      <c r="C8" s="60" t="s">
        <v>18</v>
      </c>
      <c r="D8" s="128">
        <v>4</v>
      </c>
      <c r="E8" s="128">
        <v>4</v>
      </c>
      <c r="F8" s="128">
        <v>4</v>
      </c>
      <c r="G8" s="113">
        <v>1</v>
      </c>
      <c r="H8" s="129">
        <v>0.25</v>
      </c>
      <c r="I8" s="128">
        <v>1</v>
      </c>
      <c r="J8" s="129">
        <v>0.25</v>
      </c>
      <c r="K8" s="113">
        <v>1</v>
      </c>
      <c r="L8" s="129">
        <v>0.25</v>
      </c>
      <c r="M8" s="113">
        <v>1</v>
      </c>
      <c r="N8" s="130">
        <v>0.1</v>
      </c>
      <c r="O8" s="130">
        <v>1</v>
      </c>
    </row>
    <row r="9" spans="1:15" ht="45" x14ac:dyDescent="0.25">
      <c r="A9" s="59"/>
      <c r="B9" s="34" t="s">
        <v>429</v>
      </c>
      <c r="C9" s="60" t="s">
        <v>18</v>
      </c>
      <c r="D9" s="128">
        <v>0</v>
      </c>
      <c r="E9" s="128">
        <v>3</v>
      </c>
      <c r="F9" s="128">
        <v>3</v>
      </c>
      <c r="G9" s="113">
        <v>0</v>
      </c>
      <c r="H9" s="129">
        <v>0</v>
      </c>
      <c r="I9" s="128">
        <v>1</v>
      </c>
      <c r="J9" s="129">
        <v>0.33333333333333331</v>
      </c>
      <c r="K9" s="113">
        <v>1</v>
      </c>
      <c r="L9" s="129">
        <v>0.33333333333333331</v>
      </c>
      <c r="M9" s="113">
        <v>1</v>
      </c>
      <c r="N9" s="130">
        <v>0.5</v>
      </c>
      <c r="O9" s="130">
        <v>0.5</v>
      </c>
    </row>
    <row r="10" spans="1:15" ht="33.75" x14ac:dyDescent="0.25">
      <c r="A10" s="59"/>
      <c r="B10" s="34" t="s">
        <v>430</v>
      </c>
      <c r="C10" s="60" t="s">
        <v>18</v>
      </c>
      <c r="D10" s="128">
        <v>0</v>
      </c>
      <c r="E10" s="128">
        <v>1</v>
      </c>
      <c r="F10" s="128">
        <v>1</v>
      </c>
      <c r="G10" s="113">
        <v>0.05</v>
      </c>
      <c r="H10" s="129">
        <v>0.05</v>
      </c>
      <c r="I10" s="128">
        <v>0.35</v>
      </c>
      <c r="J10" s="129">
        <v>0.35</v>
      </c>
      <c r="K10" s="113">
        <v>0.3</v>
      </c>
      <c r="L10" s="129">
        <v>0.3</v>
      </c>
      <c r="M10" s="113">
        <v>0.3</v>
      </c>
      <c r="N10" s="130">
        <v>0</v>
      </c>
      <c r="O10" s="130">
        <v>0.21</v>
      </c>
    </row>
    <row r="11" spans="1:15" ht="45" x14ac:dyDescent="0.25">
      <c r="A11" s="59"/>
      <c r="B11" s="34" t="s">
        <v>431</v>
      </c>
      <c r="C11" s="60" t="s">
        <v>18</v>
      </c>
      <c r="D11" s="128">
        <v>0</v>
      </c>
      <c r="E11" s="128">
        <v>1</v>
      </c>
      <c r="F11" s="128">
        <v>1</v>
      </c>
      <c r="G11" s="113">
        <v>0</v>
      </c>
      <c r="H11" s="129">
        <v>0</v>
      </c>
      <c r="I11" s="128">
        <v>0.33</v>
      </c>
      <c r="J11" s="129">
        <v>0.33</v>
      </c>
      <c r="K11" s="113">
        <v>0.33</v>
      </c>
      <c r="L11" s="129">
        <v>0.33</v>
      </c>
      <c r="M11" s="113">
        <v>0.34</v>
      </c>
      <c r="N11" s="130">
        <v>4.8000000000000001E-2</v>
      </c>
      <c r="O11" s="130">
        <v>0.17</v>
      </c>
    </row>
    <row r="12" spans="1:15" ht="22.5" x14ac:dyDescent="0.25">
      <c r="A12" s="59"/>
      <c r="B12" s="34" t="s">
        <v>432</v>
      </c>
      <c r="C12" s="60" t="s">
        <v>18</v>
      </c>
      <c r="D12" s="128">
        <v>1</v>
      </c>
      <c r="E12" s="128">
        <v>3</v>
      </c>
      <c r="F12" s="128">
        <v>3</v>
      </c>
      <c r="G12" s="113">
        <v>1</v>
      </c>
      <c r="H12" s="129">
        <v>0.33333333333333331</v>
      </c>
      <c r="I12" s="128">
        <v>1</v>
      </c>
      <c r="J12" s="129">
        <v>0.33333333333333331</v>
      </c>
      <c r="K12" s="113">
        <v>1</v>
      </c>
      <c r="L12" s="129">
        <v>0.33333333333333331</v>
      </c>
      <c r="M12" s="113">
        <v>0</v>
      </c>
      <c r="N12" s="130">
        <v>0</v>
      </c>
      <c r="O12" s="130">
        <v>3</v>
      </c>
    </row>
    <row r="13" spans="1:15" ht="67.5" x14ac:dyDescent="0.25">
      <c r="A13" s="34" t="s">
        <v>423</v>
      </c>
      <c r="B13" s="34" t="s">
        <v>433</v>
      </c>
      <c r="C13" s="60" t="s">
        <v>18</v>
      </c>
      <c r="D13" s="128">
        <v>0</v>
      </c>
      <c r="E13" s="128">
        <v>1</v>
      </c>
      <c r="F13" s="128">
        <v>1</v>
      </c>
      <c r="G13" s="113">
        <v>0</v>
      </c>
      <c r="H13" s="129">
        <v>0</v>
      </c>
      <c r="I13" s="128">
        <v>0.33</v>
      </c>
      <c r="J13" s="129">
        <v>0.33</v>
      </c>
      <c r="K13" s="113">
        <v>0.33</v>
      </c>
      <c r="L13" s="129">
        <v>0.33</v>
      </c>
      <c r="M13" s="113">
        <v>0.34</v>
      </c>
      <c r="N13" s="130">
        <v>0.48</v>
      </c>
      <c r="O13" s="130">
        <v>0.17</v>
      </c>
    </row>
    <row r="14" spans="1:15" ht="45" x14ac:dyDescent="0.25">
      <c r="A14" s="59" t="s">
        <v>434</v>
      </c>
      <c r="B14" s="34" t="s">
        <v>435</v>
      </c>
      <c r="C14" s="60" t="s">
        <v>436</v>
      </c>
      <c r="D14" s="128">
        <v>111</v>
      </c>
      <c r="E14" s="128">
        <v>200</v>
      </c>
      <c r="F14" s="128">
        <v>200</v>
      </c>
      <c r="G14" s="113">
        <v>25</v>
      </c>
      <c r="H14" s="129">
        <v>0.125</v>
      </c>
      <c r="I14" s="128">
        <v>58</v>
      </c>
      <c r="J14" s="129">
        <v>0.28999999999999998</v>
      </c>
      <c r="K14" s="113">
        <v>60</v>
      </c>
      <c r="L14" s="129">
        <v>0.3</v>
      </c>
      <c r="M14" s="113">
        <v>57</v>
      </c>
      <c r="N14" s="130">
        <v>0</v>
      </c>
      <c r="O14" s="130">
        <v>0</v>
      </c>
    </row>
    <row r="15" spans="1:15" ht="33.75" x14ac:dyDescent="0.25">
      <c r="A15" s="59"/>
      <c r="B15" s="34" t="s">
        <v>437</v>
      </c>
      <c r="C15" s="60" t="s">
        <v>18</v>
      </c>
      <c r="D15" s="128">
        <v>0</v>
      </c>
      <c r="E15" s="128">
        <v>2000</v>
      </c>
      <c r="F15" s="128">
        <v>2000</v>
      </c>
      <c r="G15" s="113">
        <v>0</v>
      </c>
      <c r="H15" s="129">
        <v>0</v>
      </c>
      <c r="I15" s="128">
        <v>668</v>
      </c>
      <c r="J15" s="129">
        <v>0.33400000000000002</v>
      </c>
      <c r="K15" s="113">
        <v>1139</v>
      </c>
      <c r="L15" s="129">
        <v>0.56950000000000001</v>
      </c>
      <c r="M15" s="113">
        <v>193</v>
      </c>
      <c r="N15" s="130">
        <v>3.86</v>
      </c>
      <c r="O15" s="130">
        <v>96.5</v>
      </c>
    </row>
    <row r="16" spans="1:15" ht="22.5" x14ac:dyDescent="0.25">
      <c r="A16" s="59"/>
      <c r="B16" s="34" t="s">
        <v>438</v>
      </c>
      <c r="C16" s="60" t="s">
        <v>18</v>
      </c>
      <c r="D16" s="128">
        <v>0</v>
      </c>
      <c r="E16" s="128">
        <v>1</v>
      </c>
      <c r="F16" s="128">
        <v>1</v>
      </c>
      <c r="G16" s="113">
        <v>0</v>
      </c>
      <c r="H16" s="129">
        <v>0</v>
      </c>
      <c r="I16" s="128">
        <v>1</v>
      </c>
      <c r="J16" s="129">
        <v>1</v>
      </c>
      <c r="K16" s="113">
        <v>0</v>
      </c>
      <c r="L16" s="129">
        <v>0</v>
      </c>
      <c r="M16" s="113">
        <v>0</v>
      </c>
      <c r="N16" s="130">
        <v>0</v>
      </c>
      <c r="O16" s="130">
        <v>0</v>
      </c>
    </row>
    <row r="17" spans="1:15" ht="22.5" x14ac:dyDescent="0.25">
      <c r="A17" s="59"/>
      <c r="B17" s="34" t="s">
        <v>439</v>
      </c>
      <c r="C17" s="60" t="s">
        <v>18</v>
      </c>
      <c r="D17" s="128">
        <v>3</v>
      </c>
      <c r="E17" s="128">
        <v>4</v>
      </c>
      <c r="F17" s="128">
        <v>4</v>
      </c>
      <c r="G17" s="113">
        <v>1</v>
      </c>
      <c r="H17" s="129">
        <v>0.25</v>
      </c>
      <c r="I17" s="128">
        <v>1</v>
      </c>
      <c r="J17" s="129">
        <v>0.25</v>
      </c>
      <c r="K17" s="113">
        <v>1</v>
      </c>
      <c r="L17" s="129">
        <v>0.25</v>
      </c>
      <c r="M17" s="113">
        <v>1</v>
      </c>
      <c r="N17" s="130">
        <v>0</v>
      </c>
      <c r="O17" s="130">
        <v>1</v>
      </c>
    </row>
    <row r="18" spans="1:15" ht="33.75" x14ac:dyDescent="0.25">
      <c r="A18" s="59"/>
      <c r="B18" s="34" t="s">
        <v>440</v>
      </c>
      <c r="C18" s="60" t="s">
        <v>18</v>
      </c>
      <c r="D18" s="128">
        <v>3500</v>
      </c>
      <c r="E18" s="128">
        <v>10000</v>
      </c>
      <c r="F18" s="128">
        <v>10000</v>
      </c>
      <c r="G18" s="113">
        <v>1000</v>
      </c>
      <c r="H18" s="129">
        <v>0.1</v>
      </c>
      <c r="I18" s="128">
        <v>4490</v>
      </c>
      <c r="J18" s="129">
        <v>0.44900000000000001</v>
      </c>
      <c r="K18" s="113">
        <v>5658</v>
      </c>
      <c r="L18" s="129">
        <v>0.56579999999999997</v>
      </c>
      <c r="M18" s="113">
        <v>0</v>
      </c>
      <c r="N18" s="130">
        <v>0</v>
      </c>
      <c r="O18" s="130">
        <v>0</v>
      </c>
    </row>
    <row r="19" spans="1:15" ht="45" x14ac:dyDescent="0.25">
      <c r="A19" s="59"/>
      <c r="B19" s="34" t="s">
        <v>441</v>
      </c>
      <c r="C19" s="60" t="s">
        <v>18</v>
      </c>
      <c r="D19" s="128" t="s">
        <v>22</v>
      </c>
      <c r="E19" s="128">
        <v>5000</v>
      </c>
      <c r="F19" s="128">
        <v>5000</v>
      </c>
      <c r="G19" s="113">
        <v>0</v>
      </c>
      <c r="H19" s="129">
        <v>0</v>
      </c>
      <c r="I19" s="128">
        <v>3850</v>
      </c>
      <c r="J19" s="129">
        <v>0.77</v>
      </c>
      <c r="K19" s="113">
        <v>4146</v>
      </c>
      <c r="L19" s="129">
        <v>0.82920000000000005</v>
      </c>
      <c r="M19" s="113">
        <v>0</v>
      </c>
      <c r="N19" s="130">
        <v>0</v>
      </c>
      <c r="O19" s="130">
        <v>0</v>
      </c>
    </row>
    <row r="20" spans="1:15" ht="22.5" x14ac:dyDescent="0.25">
      <c r="A20" s="59"/>
      <c r="B20" s="34" t="s">
        <v>442</v>
      </c>
      <c r="C20" s="60" t="s">
        <v>18</v>
      </c>
      <c r="D20" s="128">
        <v>0</v>
      </c>
      <c r="E20" s="128">
        <v>1</v>
      </c>
      <c r="F20" s="128">
        <v>1</v>
      </c>
      <c r="G20" s="113">
        <v>0</v>
      </c>
      <c r="H20" s="129">
        <v>0</v>
      </c>
      <c r="I20" s="128">
        <v>0</v>
      </c>
      <c r="J20" s="129">
        <v>0</v>
      </c>
      <c r="K20" s="113">
        <v>0</v>
      </c>
      <c r="L20" s="129">
        <v>0</v>
      </c>
      <c r="M20" s="113">
        <v>1</v>
      </c>
      <c r="N20" s="130">
        <v>0</v>
      </c>
      <c r="O20" s="130">
        <v>0</v>
      </c>
    </row>
    <row r="21" spans="1:15" ht="33.75" x14ac:dyDescent="0.25">
      <c r="A21" s="59"/>
      <c r="B21" s="34" t="s">
        <v>443</v>
      </c>
      <c r="C21" s="60" t="s">
        <v>18</v>
      </c>
      <c r="D21" s="128">
        <v>0</v>
      </c>
      <c r="E21" s="128">
        <v>1</v>
      </c>
      <c r="F21" s="128">
        <v>1</v>
      </c>
      <c r="G21" s="113">
        <v>0</v>
      </c>
      <c r="H21" s="129">
        <v>0</v>
      </c>
      <c r="I21" s="128">
        <v>0</v>
      </c>
      <c r="J21" s="129">
        <v>0</v>
      </c>
      <c r="K21" s="113">
        <v>1</v>
      </c>
      <c r="L21" s="129">
        <v>1</v>
      </c>
      <c r="M21" s="113">
        <v>0</v>
      </c>
      <c r="N21" s="130">
        <v>0</v>
      </c>
      <c r="O21" s="130">
        <v>0</v>
      </c>
    </row>
    <row r="22" spans="1:15" ht="22.5" x14ac:dyDescent="0.25">
      <c r="A22" s="59"/>
      <c r="B22" s="34" t="s">
        <v>444</v>
      </c>
      <c r="C22" s="60" t="s">
        <v>18</v>
      </c>
      <c r="D22" s="128">
        <v>0</v>
      </c>
      <c r="E22" s="128">
        <v>1</v>
      </c>
      <c r="F22" s="128">
        <v>1</v>
      </c>
      <c r="G22" s="113">
        <v>0</v>
      </c>
      <c r="H22" s="129">
        <v>0</v>
      </c>
      <c r="I22" s="128">
        <v>1</v>
      </c>
      <c r="J22" s="129">
        <v>1</v>
      </c>
      <c r="K22" s="113">
        <v>0</v>
      </c>
      <c r="L22" s="129">
        <v>0</v>
      </c>
      <c r="M22" s="113">
        <v>0</v>
      </c>
      <c r="N22" s="130">
        <v>0</v>
      </c>
      <c r="O22" s="130">
        <v>0</v>
      </c>
    </row>
    <row r="23" spans="1:15" ht="22.5" x14ac:dyDescent="0.25">
      <c r="A23" s="59"/>
      <c r="B23" s="34" t="s">
        <v>445</v>
      </c>
      <c r="C23" s="60" t="s">
        <v>25</v>
      </c>
      <c r="D23" s="128">
        <v>0</v>
      </c>
      <c r="E23" s="128">
        <v>20</v>
      </c>
      <c r="F23" s="128">
        <v>20</v>
      </c>
      <c r="G23" s="113">
        <v>0</v>
      </c>
      <c r="H23" s="129">
        <v>0</v>
      </c>
      <c r="I23" s="128">
        <v>0</v>
      </c>
      <c r="J23" s="129">
        <v>0</v>
      </c>
      <c r="K23" s="113">
        <v>10</v>
      </c>
      <c r="L23" s="129">
        <v>0.5</v>
      </c>
      <c r="M23" s="113">
        <v>10</v>
      </c>
      <c r="N23" s="130">
        <v>1</v>
      </c>
      <c r="O23" s="130">
        <v>4</v>
      </c>
    </row>
    <row r="24" spans="1:15" ht="45" x14ac:dyDescent="0.25">
      <c r="A24" s="59"/>
      <c r="B24" s="34" t="s">
        <v>446</v>
      </c>
      <c r="C24" s="60" t="s">
        <v>18</v>
      </c>
      <c r="D24" s="128">
        <v>0</v>
      </c>
      <c r="E24" s="128">
        <v>14</v>
      </c>
      <c r="F24" s="128">
        <v>14</v>
      </c>
      <c r="G24" s="113">
        <v>0</v>
      </c>
      <c r="H24" s="129">
        <v>0</v>
      </c>
      <c r="I24" s="128">
        <v>4</v>
      </c>
      <c r="J24" s="129">
        <v>0.2857142857142857</v>
      </c>
      <c r="K24" s="113">
        <v>6</v>
      </c>
      <c r="L24" s="129">
        <v>0.42857142857142855</v>
      </c>
      <c r="M24" s="113">
        <v>4</v>
      </c>
      <c r="N24" s="130">
        <v>0</v>
      </c>
      <c r="O24" s="130">
        <v>0.6</v>
      </c>
    </row>
    <row r="25" spans="1:15" ht="33.75" x14ac:dyDescent="0.25">
      <c r="A25" s="59"/>
      <c r="B25" s="34" t="s">
        <v>447</v>
      </c>
      <c r="C25" s="60" t="s">
        <v>18</v>
      </c>
      <c r="D25" s="128">
        <v>0</v>
      </c>
      <c r="E25" s="128">
        <v>7</v>
      </c>
      <c r="F25" s="128">
        <v>7</v>
      </c>
      <c r="G25" s="113">
        <v>1</v>
      </c>
      <c r="H25" s="129">
        <v>0.14285714285714285</v>
      </c>
      <c r="I25" s="128">
        <v>14</v>
      </c>
      <c r="J25" s="129">
        <v>2</v>
      </c>
      <c r="K25" s="113">
        <v>9</v>
      </c>
      <c r="L25" s="129">
        <v>1</v>
      </c>
      <c r="M25" s="113">
        <v>0</v>
      </c>
      <c r="N25" s="130">
        <v>0</v>
      </c>
      <c r="O25" s="130">
        <v>0</v>
      </c>
    </row>
    <row r="26" spans="1:15" ht="22.5" x14ac:dyDescent="0.25">
      <c r="A26" s="59"/>
      <c r="B26" s="34" t="s">
        <v>448</v>
      </c>
      <c r="C26" s="60" t="s">
        <v>18</v>
      </c>
      <c r="D26" s="128">
        <v>0</v>
      </c>
      <c r="E26" s="128">
        <v>180</v>
      </c>
      <c r="F26" s="128">
        <v>180</v>
      </c>
      <c r="G26" s="113">
        <v>45</v>
      </c>
      <c r="H26" s="129">
        <v>0.25</v>
      </c>
      <c r="I26" s="128">
        <v>45</v>
      </c>
      <c r="J26" s="129">
        <v>0.25</v>
      </c>
      <c r="K26" s="113">
        <v>100</v>
      </c>
      <c r="L26" s="129">
        <v>0.55555555555555558</v>
      </c>
      <c r="M26" s="113">
        <v>45</v>
      </c>
      <c r="N26" s="130">
        <v>0</v>
      </c>
      <c r="O26" s="130">
        <v>0</v>
      </c>
    </row>
    <row r="27" spans="1:15" ht="33.75" x14ac:dyDescent="0.25">
      <c r="A27" s="34" t="s">
        <v>434</v>
      </c>
      <c r="B27" s="34" t="s">
        <v>449</v>
      </c>
      <c r="C27" s="60" t="s">
        <v>18</v>
      </c>
      <c r="D27" s="128">
        <v>0</v>
      </c>
      <c r="E27" s="128">
        <v>50</v>
      </c>
      <c r="F27" s="128">
        <v>50</v>
      </c>
      <c r="G27" s="113">
        <v>0</v>
      </c>
      <c r="H27" s="129">
        <v>0</v>
      </c>
      <c r="I27" s="128">
        <v>16</v>
      </c>
      <c r="J27" s="129">
        <v>0.32</v>
      </c>
      <c r="K27" s="113">
        <v>2666</v>
      </c>
      <c r="L27" s="129">
        <v>1</v>
      </c>
      <c r="M27" s="113">
        <v>0</v>
      </c>
      <c r="N27" s="130">
        <v>0</v>
      </c>
      <c r="O27" s="130">
        <v>0</v>
      </c>
    </row>
    <row r="28" spans="1:15" ht="33.75" x14ac:dyDescent="0.25">
      <c r="A28" s="66" t="s">
        <v>450</v>
      </c>
      <c r="B28" s="34" t="s">
        <v>451</v>
      </c>
      <c r="C28" s="60" t="s">
        <v>18</v>
      </c>
      <c r="D28" s="128">
        <v>0</v>
      </c>
      <c r="E28" s="128">
        <v>1</v>
      </c>
      <c r="F28" s="128">
        <v>1</v>
      </c>
      <c r="G28" s="113">
        <v>0.15</v>
      </c>
      <c r="H28" s="129">
        <v>0.15</v>
      </c>
      <c r="I28" s="128">
        <v>0.28000000000000003</v>
      </c>
      <c r="J28" s="129">
        <v>0.28000000000000003</v>
      </c>
      <c r="K28" s="113">
        <v>0.28000000000000003</v>
      </c>
      <c r="L28" s="129">
        <v>0.28000000000000003</v>
      </c>
      <c r="M28" s="113">
        <v>0.28999999999999998</v>
      </c>
      <c r="N28" s="130">
        <v>4.2000000000000003E-2</v>
      </c>
      <c r="O28" s="130">
        <v>0.13300000000000001</v>
      </c>
    </row>
    <row r="29" spans="1:15" ht="33.75" x14ac:dyDescent="0.25">
      <c r="A29" s="67"/>
      <c r="B29" s="34" t="s">
        <v>452</v>
      </c>
      <c r="C29" s="60" t="s">
        <v>18</v>
      </c>
      <c r="D29" s="128">
        <v>0</v>
      </c>
      <c r="E29" s="128">
        <v>1</v>
      </c>
      <c r="F29" s="128">
        <v>1</v>
      </c>
      <c r="G29" s="113">
        <v>0.03</v>
      </c>
      <c r="H29" s="129">
        <v>0.03</v>
      </c>
      <c r="I29" s="128">
        <v>0.33</v>
      </c>
      <c r="J29" s="129">
        <v>0.33</v>
      </c>
      <c r="K29" s="113">
        <v>0.32</v>
      </c>
      <c r="L29" s="129">
        <v>0.32</v>
      </c>
      <c r="M29" s="113">
        <v>0.32</v>
      </c>
      <c r="N29" s="130">
        <v>1.7000000000000001E-2</v>
      </c>
      <c r="O29" s="130">
        <v>0.155</v>
      </c>
    </row>
    <row r="30" spans="1:15" ht="22.5" x14ac:dyDescent="0.25">
      <c r="A30" s="67"/>
      <c r="B30" s="34" t="s">
        <v>453</v>
      </c>
      <c r="C30" s="60" t="s">
        <v>18</v>
      </c>
      <c r="D30" s="128">
        <v>0</v>
      </c>
      <c r="E30" s="128">
        <v>4</v>
      </c>
      <c r="F30" s="128">
        <v>4</v>
      </c>
      <c r="G30" s="113">
        <v>0</v>
      </c>
      <c r="H30" s="129">
        <v>0</v>
      </c>
      <c r="I30" s="128">
        <v>1</v>
      </c>
      <c r="J30" s="129">
        <v>0.25</v>
      </c>
      <c r="K30" s="113">
        <v>5</v>
      </c>
      <c r="L30" s="129">
        <v>1</v>
      </c>
      <c r="M30" s="113">
        <v>0</v>
      </c>
      <c r="N30" s="130">
        <v>0</v>
      </c>
      <c r="O30" s="130">
        <v>1</v>
      </c>
    </row>
    <row r="31" spans="1:15" ht="45" x14ac:dyDescent="0.25">
      <c r="A31" s="67"/>
      <c r="B31" s="34" t="s">
        <v>454</v>
      </c>
      <c r="C31" s="60" t="s">
        <v>18</v>
      </c>
      <c r="D31" s="128">
        <v>0</v>
      </c>
      <c r="E31" s="128">
        <v>1</v>
      </c>
      <c r="F31" s="128">
        <v>1</v>
      </c>
      <c r="G31" s="113">
        <v>0.2</v>
      </c>
      <c r="H31" s="129">
        <v>0.2</v>
      </c>
      <c r="I31" s="128">
        <v>0.26</v>
      </c>
      <c r="J31" s="129">
        <v>0.26</v>
      </c>
      <c r="K31" s="113">
        <v>0.26</v>
      </c>
      <c r="L31" s="129">
        <v>0.26</v>
      </c>
      <c r="M31" s="113">
        <v>0.28000000000000003</v>
      </c>
      <c r="N31" s="130">
        <v>0</v>
      </c>
      <c r="O31" s="130">
        <v>6.5000000000000002E-2</v>
      </c>
    </row>
    <row r="32" spans="1:15" ht="45" x14ac:dyDescent="0.25">
      <c r="A32" s="67"/>
      <c r="B32" s="34" t="s">
        <v>455</v>
      </c>
      <c r="C32" s="60" t="s">
        <v>18</v>
      </c>
      <c r="D32" s="128">
        <v>0</v>
      </c>
      <c r="E32" s="128">
        <v>1</v>
      </c>
      <c r="F32" s="128">
        <v>1</v>
      </c>
      <c r="G32" s="113">
        <v>0</v>
      </c>
      <c r="H32" s="129">
        <v>0</v>
      </c>
      <c r="I32" s="128">
        <v>0.33</v>
      </c>
      <c r="J32" s="129">
        <v>0.33</v>
      </c>
      <c r="K32" s="113">
        <v>0.33</v>
      </c>
      <c r="L32" s="129">
        <v>0.33</v>
      </c>
      <c r="M32" s="113">
        <v>0.34</v>
      </c>
      <c r="N32" s="130">
        <v>0</v>
      </c>
      <c r="O32" s="130">
        <v>0.17</v>
      </c>
    </row>
    <row r="33" spans="1:15" ht="33.75" x14ac:dyDescent="0.25">
      <c r="A33" s="67"/>
      <c r="B33" s="34" t="s">
        <v>456</v>
      </c>
      <c r="C33" s="60" t="s">
        <v>18</v>
      </c>
      <c r="D33" s="128">
        <v>0</v>
      </c>
      <c r="E33" s="128">
        <v>1</v>
      </c>
      <c r="F33" s="128">
        <v>1</v>
      </c>
      <c r="G33" s="113">
        <v>0</v>
      </c>
      <c r="H33" s="129">
        <v>0</v>
      </c>
      <c r="I33" s="128">
        <v>0.33</v>
      </c>
      <c r="J33" s="129">
        <v>0.33</v>
      </c>
      <c r="K33" s="113">
        <v>0.33</v>
      </c>
      <c r="L33" s="129">
        <v>0.33</v>
      </c>
      <c r="M33" s="113">
        <v>0.34</v>
      </c>
      <c r="N33" s="130">
        <v>5.3999999999999999E-2</v>
      </c>
      <c r="O33" s="130">
        <v>0.17</v>
      </c>
    </row>
    <row r="34" spans="1:15" ht="56.25" x14ac:dyDescent="0.25">
      <c r="A34" s="69"/>
      <c r="B34" s="34" t="s">
        <v>457</v>
      </c>
      <c r="C34" s="60" t="s">
        <v>18</v>
      </c>
      <c r="D34" s="128" t="s">
        <v>22</v>
      </c>
      <c r="E34" s="128">
        <v>50</v>
      </c>
      <c r="F34" s="128">
        <v>50</v>
      </c>
      <c r="G34" s="113">
        <v>0</v>
      </c>
      <c r="H34" s="129">
        <v>0</v>
      </c>
      <c r="I34" s="128">
        <v>10</v>
      </c>
      <c r="J34" s="129">
        <v>0.2</v>
      </c>
      <c r="K34" s="113">
        <v>70</v>
      </c>
      <c r="L34" s="129">
        <v>1</v>
      </c>
      <c r="M34" s="113">
        <v>0</v>
      </c>
      <c r="N34" s="130">
        <v>10</v>
      </c>
      <c r="O34" s="130">
        <v>50</v>
      </c>
    </row>
    <row r="35" spans="1:15" ht="45" x14ac:dyDescent="0.25">
      <c r="A35" s="66" t="s">
        <v>458</v>
      </c>
      <c r="B35" s="34" t="s">
        <v>459</v>
      </c>
      <c r="C35" s="60" t="s">
        <v>25</v>
      </c>
      <c r="D35" s="128">
        <v>0</v>
      </c>
      <c r="E35" s="128">
        <v>90</v>
      </c>
      <c r="F35" s="128">
        <v>90</v>
      </c>
      <c r="G35" s="113">
        <v>10</v>
      </c>
      <c r="H35" s="129">
        <v>0.1111111111111111</v>
      </c>
      <c r="I35" s="128">
        <v>20</v>
      </c>
      <c r="J35" s="129">
        <v>0.22222222222222221</v>
      </c>
      <c r="K35" s="113">
        <v>30</v>
      </c>
      <c r="L35" s="129">
        <v>0.33333333333333331</v>
      </c>
      <c r="M35" s="113">
        <v>30</v>
      </c>
      <c r="N35" s="130">
        <v>6.48</v>
      </c>
      <c r="O35" s="130">
        <v>15.48</v>
      </c>
    </row>
    <row r="36" spans="1:15" ht="45" x14ac:dyDescent="0.25">
      <c r="A36" s="67"/>
      <c r="B36" s="34" t="s">
        <v>460</v>
      </c>
      <c r="C36" s="60" t="s">
        <v>25</v>
      </c>
      <c r="D36" s="128">
        <v>0</v>
      </c>
      <c r="E36" s="128">
        <v>90</v>
      </c>
      <c r="F36" s="128">
        <v>90</v>
      </c>
      <c r="G36" s="113">
        <v>5</v>
      </c>
      <c r="H36" s="129">
        <v>5.5555555555555552E-2</v>
      </c>
      <c r="I36" s="128">
        <v>40</v>
      </c>
      <c r="J36" s="129">
        <v>0.44444444444444442</v>
      </c>
      <c r="K36" s="113">
        <v>30</v>
      </c>
      <c r="L36" s="129">
        <v>0.33333333333333331</v>
      </c>
      <c r="M36" s="113">
        <v>15</v>
      </c>
      <c r="N36" s="130">
        <v>2.835</v>
      </c>
      <c r="O36" s="130">
        <v>7.8150000000000004</v>
      </c>
    </row>
    <row r="37" spans="1:15" ht="45" x14ac:dyDescent="0.25">
      <c r="A37" s="67"/>
      <c r="B37" s="34" t="s">
        <v>461</v>
      </c>
      <c r="C37" s="60" t="s">
        <v>18</v>
      </c>
      <c r="D37" s="128">
        <v>0</v>
      </c>
      <c r="E37" s="128">
        <v>1</v>
      </c>
      <c r="F37" s="128">
        <v>1</v>
      </c>
      <c r="G37" s="113">
        <v>0</v>
      </c>
      <c r="H37" s="129">
        <v>0</v>
      </c>
      <c r="I37" s="128">
        <v>0.2</v>
      </c>
      <c r="J37" s="129">
        <v>0.2</v>
      </c>
      <c r="K37" s="113">
        <v>0.5</v>
      </c>
      <c r="L37" s="129">
        <v>0.5</v>
      </c>
      <c r="M37" s="113">
        <v>0.3</v>
      </c>
      <c r="N37" s="130">
        <v>4.8000000000000001E-2</v>
      </c>
      <c r="O37" s="130">
        <v>0.15</v>
      </c>
    </row>
    <row r="38" spans="1:15" ht="33.75" x14ac:dyDescent="0.25">
      <c r="A38" s="67"/>
      <c r="B38" s="34" t="s">
        <v>462</v>
      </c>
      <c r="C38" s="60" t="s">
        <v>18</v>
      </c>
      <c r="D38" s="128">
        <v>1</v>
      </c>
      <c r="E38" s="128">
        <v>4</v>
      </c>
      <c r="F38" s="128">
        <v>4</v>
      </c>
      <c r="G38" s="113">
        <v>0</v>
      </c>
      <c r="H38" s="129">
        <v>0</v>
      </c>
      <c r="I38" s="128">
        <v>1</v>
      </c>
      <c r="J38" s="129">
        <v>0.25</v>
      </c>
      <c r="K38" s="113">
        <v>1</v>
      </c>
      <c r="L38" s="129">
        <v>0.25</v>
      </c>
      <c r="M38" s="113">
        <v>2</v>
      </c>
      <c r="N38" s="130">
        <v>0</v>
      </c>
      <c r="O38" s="130">
        <v>1</v>
      </c>
    </row>
    <row r="39" spans="1:15" ht="22.5" x14ac:dyDescent="0.25">
      <c r="A39" s="67"/>
      <c r="B39" s="34" t="s">
        <v>463</v>
      </c>
      <c r="C39" s="60" t="s">
        <v>18</v>
      </c>
      <c r="D39" s="128">
        <v>8</v>
      </c>
      <c r="E39" s="128">
        <v>8</v>
      </c>
      <c r="F39" s="128">
        <v>8</v>
      </c>
      <c r="G39" s="113">
        <v>1</v>
      </c>
      <c r="H39" s="129">
        <v>0.125</v>
      </c>
      <c r="I39" s="128">
        <v>2</v>
      </c>
      <c r="J39" s="129">
        <v>0.25</v>
      </c>
      <c r="K39" s="113">
        <v>9</v>
      </c>
      <c r="L39" s="129">
        <v>1</v>
      </c>
      <c r="M39" s="113">
        <v>0</v>
      </c>
      <c r="N39" s="130">
        <v>0</v>
      </c>
      <c r="O39" s="130">
        <v>0</v>
      </c>
    </row>
    <row r="40" spans="1:15" ht="22.5" x14ac:dyDescent="0.25">
      <c r="A40" s="69"/>
      <c r="B40" s="34" t="s">
        <v>464</v>
      </c>
      <c r="C40" s="60" t="s">
        <v>18</v>
      </c>
      <c r="D40" s="128">
        <v>2</v>
      </c>
      <c r="E40" s="128">
        <v>2</v>
      </c>
      <c r="F40" s="128">
        <v>2</v>
      </c>
      <c r="G40" s="113">
        <v>0</v>
      </c>
      <c r="H40" s="129">
        <v>0</v>
      </c>
      <c r="I40" s="128">
        <v>1</v>
      </c>
      <c r="J40" s="129">
        <v>0.5</v>
      </c>
      <c r="K40" s="113">
        <v>0</v>
      </c>
      <c r="L40" s="129">
        <v>0</v>
      </c>
      <c r="M40" s="113">
        <v>1</v>
      </c>
      <c r="N40" s="130">
        <v>0</v>
      </c>
      <c r="O40" s="130">
        <v>0</v>
      </c>
    </row>
    <row r="41" spans="1:15" ht="22.5" x14ac:dyDescent="0.25">
      <c r="A41" s="66" t="s">
        <v>458</v>
      </c>
      <c r="B41" s="34" t="s">
        <v>465</v>
      </c>
      <c r="C41" s="60" t="s">
        <v>18</v>
      </c>
      <c r="D41" s="128">
        <v>126</v>
      </c>
      <c r="E41" s="128">
        <v>126</v>
      </c>
      <c r="F41" s="128">
        <v>428</v>
      </c>
      <c r="G41" s="113">
        <v>50</v>
      </c>
      <c r="H41" s="129">
        <v>0.11682242990654206</v>
      </c>
      <c r="I41" s="128">
        <v>126</v>
      </c>
      <c r="J41" s="129">
        <v>0.29439252336448596</v>
      </c>
      <c r="K41" s="113">
        <v>126</v>
      </c>
      <c r="L41" s="129">
        <v>0.29439252336448596</v>
      </c>
      <c r="M41" s="113">
        <v>126</v>
      </c>
      <c r="N41" s="130">
        <v>30.24</v>
      </c>
      <c r="O41" s="130">
        <v>63</v>
      </c>
    </row>
    <row r="42" spans="1:15" ht="33.75" x14ac:dyDescent="0.25">
      <c r="A42" s="67"/>
      <c r="B42" s="34" t="s">
        <v>466</v>
      </c>
      <c r="C42" s="60" t="s">
        <v>18</v>
      </c>
      <c r="D42" s="128">
        <v>4</v>
      </c>
      <c r="E42" s="128">
        <v>4</v>
      </c>
      <c r="F42" s="128">
        <v>4</v>
      </c>
      <c r="G42" s="113">
        <v>1</v>
      </c>
      <c r="H42" s="129">
        <v>0.25</v>
      </c>
      <c r="I42" s="128">
        <v>1</v>
      </c>
      <c r="J42" s="129">
        <v>0.25</v>
      </c>
      <c r="K42" s="113">
        <v>1</v>
      </c>
      <c r="L42" s="129">
        <v>0.25</v>
      </c>
      <c r="M42" s="113">
        <v>1</v>
      </c>
      <c r="N42" s="130">
        <v>0</v>
      </c>
      <c r="O42" s="130">
        <v>0</v>
      </c>
    </row>
    <row r="43" spans="1:15" ht="45" x14ac:dyDescent="0.25">
      <c r="A43" s="67"/>
      <c r="B43" s="34" t="s">
        <v>467</v>
      </c>
      <c r="C43" s="60" t="s">
        <v>18</v>
      </c>
      <c r="D43" s="128">
        <v>0</v>
      </c>
      <c r="E43" s="128">
        <v>100</v>
      </c>
      <c r="F43" s="128">
        <v>100</v>
      </c>
      <c r="G43" s="113">
        <v>0</v>
      </c>
      <c r="H43" s="129">
        <v>0</v>
      </c>
      <c r="I43" s="128">
        <v>3</v>
      </c>
      <c r="J43" s="129">
        <v>0.03</v>
      </c>
      <c r="K43" s="113">
        <v>0</v>
      </c>
      <c r="L43" s="129">
        <v>0</v>
      </c>
      <c r="M43" s="113">
        <v>97</v>
      </c>
      <c r="N43" s="130">
        <v>0</v>
      </c>
      <c r="O43" s="130">
        <v>0</v>
      </c>
    </row>
    <row r="44" spans="1:15" ht="78.75" x14ac:dyDescent="0.25">
      <c r="A44" s="69"/>
      <c r="B44" s="34" t="s">
        <v>468</v>
      </c>
      <c r="C44" s="60" t="s">
        <v>18</v>
      </c>
      <c r="D44" s="128">
        <v>5</v>
      </c>
      <c r="E44" s="128">
        <v>8</v>
      </c>
      <c r="F44" s="128">
        <v>32</v>
      </c>
      <c r="G44" s="113">
        <v>8</v>
      </c>
      <c r="H44" s="129">
        <v>0.25</v>
      </c>
      <c r="I44" s="128">
        <v>8</v>
      </c>
      <c r="J44" s="129">
        <v>0.25</v>
      </c>
      <c r="K44" s="113">
        <v>8</v>
      </c>
      <c r="L44" s="129">
        <v>0.25</v>
      </c>
      <c r="M44" s="113">
        <v>8</v>
      </c>
      <c r="N44" s="130">
        <v>1.28</v>
      </c>
      <c r="O44" s="130">
        <v>4</v>
      </c>
    </row>
    <row r="45" spans="1:15" ht="56.25" x14ac:dyDescent="0.25">
      <c r="A45" s="34" t="s">
        <v>469</v>
      </c>
      <c r="B45" s="34" t="s">
        <v>470</v>
      </c>
      <c r="C45" s="60" t="s">
        <v>18</v>
      </c>
      <c r="D45" s="128">
        <v>70</v>
      </c>
      <c r="E45" s="128">
        <v>70</v>
      </c>
      <c r="F45" s="128">
        <v>280</v>
      </c>
      <c r="G45" s="113">
        <v>70</v>
      </c>
      <c r="H45" s="129">
        <v>0.25</v>
      </c>
      <c r="I45" s="128">
        <v>70</v>
      </c>
      <c r="J45" s="129">
        <v>0.25</v>
      </c>
      <c r="K45" s="113">
        <v>70</v>
      </c>
      <c r="L45" s="129">
        <v>0.25</v>
      </c>
      <c r="M45" s="113">
        <v>70</v>
      </c>
      <c r="N45" s="130">
        <v>18.899999999999999</v>
      </c>
      <c r="O45" s="130">
        <v>36.4</v>
      </c>
    </row>
    <row r="46" spans="1:15" ht="22.5" x14ac:dyDescent="0.25">
      <c r="A46" s="66" t="s">
        <v>471</v>
      </c>
      <c r="B46" s="34" t="s">
        <v>472</v>
      </c>
      <c r="C46" s="60" t="s">
        <v>25</v>
      </c>
      <c r="D46" s="128">
        <v>12</v>
      </c>
      <c r="E46" s="128">
        <v>100</v>
      </c>
      <c r="F46" s="128">
        <v>100</v>
      </c>
      <c r="G46" s="113">
        <v>25</v>
      </c>
      <c r="H46" s="129">
        <v>0.25</v>
      </c>
      <c r="I46" s="128">
        <v>25</v>
      </c>
      <c r="J46" s="129">
        <v>0.25</v>
      </c>
      <c r="K46" s="113">
        <v>25</v>
      </c>
      <c r="L46" s="129">
        <v>0.25</v>
      </c>
      <c r="M46" s="113">
        <v>25</v>
      </c>
      <c r="N46" s="130">
        <v>4.8</v>
      </c>
      <c r="O46" s="130">
        <v>12.1</v>
      </c>
    </row>
    <row r="47" spans="1:15" ht="22.5" x14ac:dyDescent="0.25">
      <c r="A47" s="67"/>
      <c r="B47" s="34" t="s">
        <v>473</v>
      </c>
      <c r="C47" s="60" t="s">
        <v>18</v>
      </c>
      <c r="D47" s="128">
        <v>1</v>
      </c>
      <c r="E47" s="128">
        <v>1</v>
      </c>
      <c r="F47" s="128">
        <v>1</v>
      </c>
      <c r="G47" s="113">
        <v>0.25</v>
      </c>
      <c r="H47" s="129">
        <v>0.25</v>
      </c>
      <c r="I47" s="128">
        <v>0.25</v>
      </c>
      <c r="J47" s="129">
        <v>0.25</v>
      </c>
      <c r="K47" s="113">
        <v>0.25</v>
      </c>
      <c r="L47" s="129">
        <v>0.25</v>
      </c>
      <c r="M47" s="113">
        <v>0.25</v>
      </c>
      <c r="N47" s="130">
        <v>0.82</v>
      </c>
      <c r="O47" s="130">
        <v>0.13</v>
      </c>
    </row>
    <row r="48" spans="1:15" ht="56.25" x14ac:dyDescent="0.25">
      <c r="A48" s="67"/>
      <c r="B48" s="34" t="s">
        <v>474</v>
      </c>
      <c r="C48" s="60" t="s">
        <v>25</v>
      </c>
      <c r="D48" s="128">
        <v>0</v>
      </c>
      <c r="E48" s="128">
        <v>90</v>
      </c>
      <c r="F48" s="128">
        <v>90</v>
      </c>
      <c r="G48" s="113">
        <v>5</v>
      </c>
      <c r="H48" s="129">
        <v>5.5555555555555552E-2</v>
      </c>
      <c r="I48" s="128">
        <v>35</v>
      </c>
      <c r="J48" s="129">
        <v>0.3888888888888889</v>
      </c>
      <c r="K48" s="113">
        <v>30</v>
      </c>
      <c r="L48" s="129">
        <v>0.33333333333333331</v>
      </c>
      <c r="M48" s="113">
        <v>20</v>
      </c>
      <c r="N48" s="130">
        <v>3.5</v>
      </c>
      <c r="O48" s="130">
        <v>7</v>
      </c>
    </row>
    <row r="49" spans="1:15" ht="33.75" x14ac:dyDescent="0.25">
      <c r="A49" s="67"/>
      <c r="B49" s="34" t="s">
        <v>475</v>
      </c>
      <c r="C49" s="60" t="s">
        <v>18</v>
      </c>
      <c r="D49" s="128">
        <v>5</v>
      </c>
      <c r="E49" s="128">
        <v>5</v>
      </c>
      <c r="F49" s="128">
        <v>20</v>
      </c>
      <c r="G49" s="113">
        <v>5</v>
      </c>
      <c r="H49" s="129">
        <v>0.25</v>
      </c>
      <c r="I49" s="128">
        <v>5</v>
      </c>
      <c r="J49" s="129">
        <v>0.25</v>
      </c>
      <c r="K49" s="113">
        <v>5</v>
      </c>
      <c r="L49" s="129">
        <v>0.25</v>
      </c>
      <c r="M49" s="113">
        <v>5</v>
      </c>
      <c r="N49" s="130">
        <v>1.5</v>
      </c>
      <c r="O49" s="130">
        <v>3.25</v>
      </c>
    </row>
    <row r="50" spans="1:15" ht="45" x14ac:dyDescent="0.25">
      <c r="A50" s="67"/>
      <c r="B50" s="34" t="s">
        <v>476</v>
      </c>
      <c r="C50" s="60" t="s">
        <v>18</v>
      </c>
      <c r="D50" s="128">
        <v>1</v>
      </c>
      <c r="E50" s="128">
        <v>10</v>
      </c>
      <c r="F50" s="128">
        <v>10</v>
      </c>
      <c r="G50" s="113">
        <v>0</v>
      </c>
      <c r="H50" s="129">
        <v>0</v>
      </c>
      <c r="I50" s="128">
        <v>2</v>
      </c>
      <c r="J50" s="129">
        <v>0.2</v>
      </c>
      <c r="K50" s="113">
        <v>8</v>
      </c>
      <c r="L50" s="129">
        <v>0.8</v>
      </c>
      <c r="M50" s="113">
        <v>0</v>
      </c>
      <c r="N50" s="130">
        <v>0</v>
      </c>
      <c r="O50" s="130">
        <v>4</v>
      </c>
    </row>
    <row r="51" spans="1:15" ht="67.5" x14ac:dyDescent="0.25">
      <c r="A51" s="69"/>
      <c r="B51" s="34" t="s">
        <v>477</v>
      </c>
      <c r="C51" s="60" t="s">
        <v>18</v>
      </c>
      <c r="D51" s="128">
        <v>0</v>
      </c>
      <c r="E51" s="128">
        <v>1</v>
      </c>
      <c r="F51" s="128">
        <v>1</v>
      </c>
      <c r="G51" s="113">
        <v>0</v>
      </c>
      <c r="H51" s="129">
        <v>0</v>
      </c>
      <c r="I51" s="128">
        <v>0.33</v>
      </c>
      <c r="J51" s="129">
        <v>0.33</v>
      </c>
      <c r="K51" s="113">
        <v>1.67</v>
      </c>
      <c r="L51" s="129">
        <v>1</v>
      </c>
      <c r="M51" s="113">
        <v>0</v>
      </c>
      <c r="N51" s="130">
        <v>0</v>
      </c>
      <c r="O51" s="130">
        <v>2</v>
      </c>
    </row>
    <row r="52" spans="1:15" ht="33.75" x14ac:dyDescent="0.25">
      <c r="A52" s="66" t="s">
        <v>471</v>
      </c>
      <c r="B52" s="34" t="s">
        <v>478</v>
      </c>
      <c r="C52" s="60" t="s">
        <v>18</v>
      </c>
      <c r="D52" s="128">
        <v>0</v>
      </c>
      <c r="E52" s="128">
        <v>10</v>
      </c>
      <c r="F52" s="128">
        <v>10</v>
      </c>
      <c r="G52" s="113">
        <v>0</v>
      </c>
      <c r="H52" s="129">
        <v>0</v>
      </c>
      <c r="I52" s="128">
        <v>2</v>
      </c>
      <c r="J52" s="129">
        <v>0.2</v>
      </c>
      <c r="K52" s="113">
        <v>4</v>
      </c>
      <c r="L52" s="129">
        <v>0.4</v>
      </c>
      <c r="M52" s="113">
        <v>4</v>
      </c>
      <c r="N52" s="130">
        <v>0.64</v>
      </c>
      <c r="O52" s="130">
        <v>1.86</v>
      </c>
    </row>
    <row r="53" spans="1:15" ht="22.5" x14ac:dyDescent="0.25">
      <c r="A53" s="67"/>
      <c r="B53" s="34" t="s">
        <v>479</v>
      </c>
      <c r="C53" s="60" t="s">
        <v>480</v>
      </c>
      <c r="D53" s="128">
        <v>0</v>
      </c>
      <c r="E53" s="128">
        <v>1</v>
      </c>
      <c r="F53" s="128">
        <v>1</v>
      </c>
      <c r="G53" s="113">
        <v>0.2</v>
      </c>
      <c r="H53" s="129">
        <v>0.2</v>
      </c>
      <c r="I53" s="128">
        <v>0.8</v>
      </c>
      <c r="J53" s="129">
        <v>0.8</v>
      </c>
      <c r="K53" s="113">
        <v>0</v>
      </c>
      <c r="L53" s="129">
        <v>0</v>
      </c>
      <c r="M53" s="113">
        <v>0</v>
      </c>
      <c r="N53" s="130">
        <v>0</v>
      </c>
      <c r="O53" s="130">
        <v>0</v>
      </c>
    </row>
    <row r="54" spans="1:15" ht="22.5" x14ac:dyDescent="0.25">
      <c r="A54" s="69"/>
      <c r="B54" s="34" t="s">
        <v>481</v>
      </c>
      <c r="C54" s="60" t="s">
        <v>25</v>
      </c>
      <c r="D54" s="128">
        <v>0</v>
      </c>
      <c r="E54" s="128">
        <v>50</v>
      </c>
      <c r="F54" s="128">
        <v>50</v>
      </c>
      <c r="G54" s="113">
        <v>0</v>
      </c>
      <c r="H54" s="129">
        <v>0</v>
      </c>
      <c r="I54" s="128">
        <v>10</v>
      </c>
      <c r="J54" s="129">
        <v>0.2</v>
      </c>
      <c r="K54" s="113">
        <v>20</v>
      </c>
      <c r="L54" s="129">
        <v>0.4</v>
      </c>
      <c r="M54" s="113">
        <v>20</v>
      </c>
      <c r="N54" s="130">
        <v>0</v>
      </c>
      <c r="O54" s="130">
        <v>9.32</v>
      </c>
    </row>
    <row r="55" spans="1:15" ht="22.5" x14ac:dyDescent="0.25">
      <c r="A55" s="59" t="s">
        <v>482</v>
      </c>
      <c r="B55" s="34" t="s">
        <v>483</v>
      </c>
      <c r="C55" s="60" t="s">
        <v>25</v>
      </c>
      <c r="D55" s="128" t="s">
        <v>22</v>
      </c>
      <c r="E55" s="128">
        <v>100</v>
      </c>
      <c r="F55" s="128">
        <v>100</v>
      </c>
      <c r="G55" s="113">
        <v>20</v>
      </c>
      <c r="H55" s="129">
        <v>0.2</v>
      </c>
      <c r="I55" s="128">
        <v>25</v>
      </c>
      <c r="J55" s="129">
        <v>0.25</v>
      </c>
      <c r="K55" s="113">
        <v>30</v>
      </c>
      <c r="L55" s="129">
        <v>0.3</v>
      </c>
      <c r="M55" s="113">
        <v>25</v>
      </c>
      <c r="N55" s="130">
        <v>0</v>
      </c>
      <c r="O55" s="130">
        <v>17.5</v>
      </c>
    </row>
    <row r="56" spans="1:15" ht="22.5" x14ac:dyDescent="0.25">
      <c r="A56" s="59"/>
      <c r="B56" s="34" t="s">
        <v>484</v>
      </c>
      <c r="C56" s="60" t="s">
        <v>18</v>
      </c>
      <c r="D56" s="128">
        <v>0</v>
      </c>
      <c r="E56" s="128">
        <v>1</v>
      </c>
      <c r="F56" s="128">
        <v>1</v>
      </c>
      <c r="G56" s="113">
        <v>0</v>
      </c>
      <c r="H56" s="129">
        <v>0</v>
      </c>
      <c r="I56" s="128">
        <v>0.33</v>
      </c>
      <c r="J56" s="129">
        <v>0.33</v>
      </c>
      <c r="K56" s="113">
        <v>0.33</v>
      </c>
      <c r="L56" s="129">
        <v>0.33</v>
      </c>
      <c r="M56" s="113">
        <v>0.34</v>
      </c>
      <c r="N56" s="130">
        <v>0</v>
      </c>
      <c r="O56" s="130">
        <v>0</v>
      </c>
    </row>
    <row r="57" spans="1:15" ht="33.75" x14ac:dyDescent="0.25">
      <c r="A57" s="59"/>
      <c r="B57" s="34" t="s">
        <v>485</v>
      </c>
      <c r="C57" s="60" t="s">
        <v>18</v>
      </c>
      <c r="D57" s="128">
        <v>0</v>
      </c>
      <c r="E57" s="128">
        <v>1</v>
      </c>
      <c r="F57" s="128">
        <v>1</v>
      </c>
      <c r="G57" s="113">
        <v>0.25</v>
      </c>
      <c r="H57" s="129">
        <v>0.25</v>
      </c>
      <c r="I57" s="128">
        <v>0.25</v>
      </c>
      <c r="J57" s="129">
        <v>0.25</v>
      </c>
      <c r="K57" s="113">
        <v>0.25</v>
      </c>
      <c r="L57" s="129">
        <v>0.25</v>
      </c>
      <c r="M57" s="113">
        <v>0.25</v>
      </c>
      <c r="N57" s="130">
        <v>0.125</v>
      </c>
      <c r="O57" s="130">
        <v>0.125</v>
      </c>
    </row>
    <row r="58" spans="1:15" ht="22.5" x14ac:dyDescent="0.25">
      <c r="A58" s="59"/>
      <c r="B58" s="34" t="s">
        <v>486</v>
      </c>
      <c r="C58" s="60" t="s">
        <v>18</v>
      </c>
      <c r="D58" s="128">
        <v>0</v>
      </c>
      <c r="E58" s="128">
        <v>1</v>
      </c>
      <c r="F58" s="128">
        <v>1</v>
      </c>
      <c r="G58" s="113">
        <v>0</v>
      </c>
      <c r="H58" s="129">
        <v>0</v>
      </c>
      <c r="I58" s="128">
        <v>0</v>
      </c>
      <c r="J58" s="129">
        <v>0</v>
      </c>
      <c r="K58" s="113">
        <v>0</v>
      </c>
      <c r="L58" s="129">
        <v>0</v>
      </c>
      <c r="M58" s="113">
        <v>1</v>
      </c>
      <c r="N58" s="130">
        <v>0</v>
      </c>
      <c r="O58" s="130">
        <v>0</v>
      </c>
    </row>
    <row r="59" spans="1:15" ht="22.5" x14ac:dyDescent="0.25">
      <c r="A59" s="59"/>
      <c r="B59" s="34" t="s">
        <v>487</v>
      </c>
      <c r="C59" s="60" t="s">
        <v>18</v>
      </c>
      <c r="D59" s="128">
        <v>4</v>
      </c>
      <c r="E59" s="128">
        <v>4</v>
      </c>
      <c r="F59" s="128">
        <v>4</v>
      </c>
      <c r="G59" s="113">
        <v>1</v>
      </c>
      <c r="H59" s="129">
        <v>0.25</v>
      </c>
      <c r="I59" s="128">
        <v>1</v>
      </c>
      <c r="J59" s="129">
        <v>0.25</v>
      </c>
      <c r="K59" s="113">
        <v>2</v>
      </c>
      <c r="L59" s="129">
        <v>0.5</v>
      </c>
      <c r="M59" s="113">
        <v>0</v>
      </c>
      <c r="N59" s="130">
        <v>0</v>
      </c>
      <c r="O59" s="130">
        <v>1</v>
      </c>
    </row>
    <row r="60" spans="1:15" ht="22.5" x14ac:dyDescent="0.25">
      <c r="A60" s="66" t="s">
        <v>488</v>
      </c>
      <c r="B60" s="34" t="s">
        <v>489</v>
      </c>
      <c r="C60" s="60" t="s">
        <v>18</v>
      </c>
      <c r="D60" s="128">
        <v>1760</v>
      </c>
      <c r="E60" s="128">
        <v>1920</v>
      </c>
      <c r="F60" s="128">
        <v>1920</v>
      </c>
      <c r="G60" s="113">
        <v>483</v>
      </c>
      <c r="H60" s="129">
        <v>0.25156250000000002</v>
      </c>
      <c r="I60" s="128">
        <v>480</v>
      </c>
      <c r="J60" s="129">
        <v>0.25</v>
      </c>
      <c r="K60" s="113">
        <v>370</v>
      </c>
      <c r="L60" s="129">
        <v>0.19270833333333334</v>
      </c>
      <c r="M60" s="113">
        <v>587</v>
      </c>
      <c r="N60" s="130">
        <v>0</v>
      </c>
      <c r="O60" s="130">
        <v>156</v>
      </c>
    </row>
    <row r="61" spans="1:15" ht="67.5" x14ac:dyDescent="0.25">
      <c r="A61" s="67"/>
      <c r="B61" s="34" t="s">
        <v>490</v>
      </c>
      <c r="C61" s="60" t="s">
        <v>18</v>
      </c>
      <c r="D61" s="128">
        <v>0</v>
      </c>
      <c r="E61" s="128">
        <v>1</v>
      </c>
      <c r="F61" s="128">
        <v>1</v>
      </c>
      <c r="G61" s="113">
        <v>0.26</v>
      </c>
      <c r="H61" s="129">
        <v>0.26</v>
      </c>
      <c r="I61" s="128">
        <v>0.26</v>
      </c>
      <c r="J61" s="129">
        <v>0.26</v>
      </c>
      <c r="K61" s="113">
        <v>0.26</v>
      </c>
      <c r="L61" s="129">
        <v>0.26</v>
      </c>
      <c r="M61" s="113">
        <v>0.22</v>
      </c>
      <c r="N61" s="130">
        <v>4.3999999999999997E-2</v>
      </c>
      <c r="O61" s="130">
        <v>0.11</v>
      </c>
    </row>
    <row r="62" spans="1:15" ht="67.5" x14ac:dyDescent="0.25">
      <c r="A62" s="69"/>
      <c r="B62" s="34" t="s">
        <v>491</v>
      </c>
      <c r="C62" s="60" t="s">
        <v>25</v>
      </c>
      <c r="D62" s="128">
        <v>100</v>
      </c>
      <c r="E62" s="128">
        <v>100</v>
      </c>
      <c r="F62" s="128">
        <v>100</v>
      </c>
      <c r="G62" s="113">
        <v>25</v>
      </c>
      <c r="H62" s="129">
        <v>0.25</v>
      </c>
      <c r="I62" s="128">
        <v>25</v>
      </c>
      <c r="J62" s="129">
        <v>0.25</v>
      </c>
      <c r="K62" s="113">
        <v>25</v>
      </c>
      <c r="L62" s="129">
        <v>0.25</v>
      </c>
      <c r="M62" s="113">
        <v>25</v>
      </c>
      <c r="N62" s="130">
        <v>7.5</v>
      </c>
      <c r="O62" s="130">
        <v>15</v>
      </c>
    </row>
    <row r="63" spans="1:15" ht="56.25" x14ac:dyDescent="0.25">
      <c r="A63" s="66" t="s">
        <v>488</v>
      </c>
      <c r="B63" s="34" t="s">
        <v>492</v>
      </c>
      <c r="C63" s="60" t="s">
        <v>25</v>
      </c>
      <c r="D63" s="128">
        <v>0</v>
      </c>
      <c r="E63" s="128">
        <v>90</v>
      </c>
      <c r="F63" s="128">
        <v>90</v>
      </c>
      <c r="G63" s="113">
        <v>20</v>
      </c>
      <c r="H63" s="129">
        <v>0.22222222222222221</v>
      </c>
      <c r="I63" s="128">
        <v>25</v>
      </c>
      <c r="J63" s="129">
        <v>0.27777777777777779</v>
      </c>
      <c r="K63" s="113">
        <v>25</v>
      </c>
      <c r="L63" s="129">
        <v>0.27777777777777779</v>
      </c>
      <c r="M63" s="113">
        <v>20</v>
      </c>
      <c r="N63" s="130">
        <v>3</v>
      </c>
      <c r="O63" s="130">
        <v>9</v>
      </c>
    </row>
    <row r="64" spans="1:15" ht="33.75" x14ac:dyDescent="0.25">
      <c r="A64" s="67"/>
      <c r="B64" s="34" t="s">
        <v>493</v>
      </c>
      <c r="C64" s="60" t="s">
        <v>18</v>
      </c>
      <c r="D64" s="128">
        <v>1</v>
      </c>
      <c r="E64" s="128">
        <v>1</v>
      </c>
      <c r="F64" s="128">
        <v>4</v>
      </c>
      <c r="G64" s="113">
        <v>1</v>
      </c>
      <c r="H64" s="129">
        <v>0.25</v>
      </c>
      <c r="I64" s="128">
        <v>1</v>
      </c>
      <c r="J64" s="129">
        <v>0.25</v>
      </c>
      <c r="K64" s="113">
        <v>1</v>
      </c>
      <c r="L64" s="129">
        <v>0.25</v>
      </c>
      <c r="M64" s="113">
        <v>1</v>
      </c>
      <c r="N64" s="130">
        <v>0.25</v>
      </c>
      <c r="O64" s="130">
        <v>0.55000000000000004</v>
      </c>
    </row>
    <row r="65" spans="1:15" ht="33.75" x14ac:dyDescent="0.25">
      <c r="A65" s="67"/>
      <c r="B65" s="34" t="s">
        <v>494</v>
      </c>
      <c r="C65" s="60" t="s">
        <v>18</v>
      </c>
      <c r="D65" s="128">
        <v>16</v>
      </c>
      <c r="E65" s="128">
        <v>20</v>
      </c>
      <c r="F65" s="128">
        <v>20</v>
      </c>
      <c r="G65" s="113">
        <v>7</v>
      </c>
      <c r="H65" s="129">
        <v>0.35</v>
      </c>
      <c r="I65" s="128">
        <v>5</v>
      </c>
      <c r="J65" s="129">
        <v>0.25</v>
      </c>
      <c r="K65" s="113">
        <v>5</v>
      </c>
      <c r="L65" s="129">
        <v>0.25</v>
      </c>
      <c r="M65" s="113">
        <v>3</v>
      </c>
      <c r="N65" s="130">
        <v>0.9</v>
      </c>
      <c r="O65" s="130">
        <v>1.5</v>
      </c>
    </row>
    <row r="66" spans="1:15" ht="45" x14ac:dyDescent="0.25">
      <c r="A66" s="67"/>
      <c r="B66" s="34" t="s">
        <v>495</v>
      </c>
      <c r="C66" s="60" t="s">
        <v>18</v>
      </c>
      <c r="D66" s="128">
        <v>1</v>
      </c>
      <c r="E66" s="128">
        <v>1</v>
      </c>
      <c r="F66" s="128">
        <v>4</v>
      </c>
      <c r="G66" s="113">
        <v>1</v>
      </c>
      <c r="H66" s="129">
        <v>0.25</v>
      </c>
      <c r="I66" s="128">
        <v>1</v>
      </c>
      <c r="J66" s="129">
        <v>0.25</v>
      </c>
      <c r="K66" s="113">
        <v>1</v>
      </c>
      <c r="L66" s="129">
        <v>0.25</v>
      </c>
      <c r="M66" s="113">
        <v>1</v>
      </c>
      <c r="N66" s="130">
        <v>0.25</v>
      </c>
      <c r="O66" s="130">
        <v>0.5</v>
      </c>
    </row>
    <row r="67" spans="1:15" ht="45" x14ac:dyDescent="0.25">
      <c r="A67" s="67"/>
      <c r="B67" s="34" t="s">
        <v>496</v>
      </c>
      <c r="C67" s="60" t="s">
        <v>18</v>
      </c>
      <c r="D67" s="128" t="s">
        <v>22</v>
      </c>
      <c r="E67" s="128">
        <v>4</v>
      </c>
      <c r="F67" s="128">
        <v>4</v>
      </c>
      <c r="G67" s="113">
        <v>2</v>
      </c>
      <c r="H67" s="129">
        <v>0.5</v>
      </c>
      <c r="I67" s="128">
        <v>6</v>
      </c>
      <c r="J67" s="129">
        <v>1.5</v>
      </c>
      <c r="K67" s="113">
        <v>6</v>
      </c>
      <c r="L67" s="129">
        <v>1</v>
      </c>
      <c r="M67" s="113">
        <v>0</v>
      </c>
      <c r="N67" s="130">
        <v>0</v>
      </c>
      <c r="O67" s="130">
        <v>5</v>
      </c>
    </row>
    <row r="68" spans="1:15" ht="45" x14ac:dyDescent="0.25">
      <c r="A68" s="67"/>
      <c r="B68" s="34" t="s">
        <v>497</v>
      </c>
      <c r="C68" s="60" t="s">
        <v>18</v>
      </c>
      <c r="D68" s="128">
        <v>0</v>
      </c>
      <c r="E68" s="128">
        <v>1</v>
      </c>
      <c r="F68" s="128">
        <v>1</v>
      </c>
      <c r="G68" s="113">
        <v>0.4</v>
      </c>
      <c r="H68" s="129">
        <v>0.4</v>
      </c>
      <c r="I68" s="128">
        <v>3</v>
      </c>
      <c r="J68" s="129">
        <v>3</v>
      </c>
      <c r="K68" s="113">
        <v>4</v>
      </c>
      <c r="L68" s="129">
        <v>1</v>
      </c>
      <c r="M68" s="113">
        <v>0</v>
      </c>
      <c r="N68" s="130">
        <v>0</v>
      </c>
      <c r="O68" s="130">
        <v>0</v>
      </c>
    </row>
    <row r="69" spans="1:15" ht="33.75" x14ac:dyDescent="0.25">
      <c r="A69" s="67"/>
      <c r="B69" s="34" t="s">
        <v>498</v>
      </c>
      <c r="C69" s="60" t="s">
        <v>18</v>
      </c>
      <c r="D69" s="128">
        <v>0</v>
      </c>
      <c r="E69" s="128">
        <v>8</v>
      </c>
      <c r="F69" s="128">
        <v>8</v>
      </c>
      <c r="G69" s="113">
        <v>2</v>
      </c>
      <c r="H69" s="129">
        <v>0.25</v>
      </c>
      <c r="I69" s="128">
        <v>2</v>
      </c>
      <c r="J69" s="129">
        <v>0.25</v>
      </c>
      <c r="K69" s="113">
        <v>3</v>
      </c>
      <c r="L69" s="129">
        <v>0.375</v>
      </c>
      <c r="M69" s="113">
        <v>1</v>
      </c>
      <c r="N69" s="130">
        <v>0</v>
      </c>
      <c r="O69" s="130">
        <v>0.6</v>
      </c>
    </row>
    <row r="70" spans="1:15" ht="67.5" x14ac:dyDescent="0.25">
      <c r="A70" s="67"/>
      <c r="B70" s="34" t="s">
        <v>499</v>
      </c>
      <c r="C70" s="60" t="s">
        <v>18</v>
      </c>
      <c r="D70" s="128">
        <v>0</v>
      </c>
      <c r="E70" s="128">
        <v>1</v>
      </c>
      <c r="F70" s="128">
        <v>1</v>
      </c>
      <c r="G70" s="113">
        <v>0</v>
      </c>
      <c r="H70" s="129">
        <v>0</v>
      </c>
      <c r="I70" s="128">
        <v>0.33</v>
      </c>
      <c r="J70" s="129">
        <v>0.33</v>
      </c>
      <c r="K70" s="113">
        <v>0.33</v>
      </c>
      <c r="L70" s="129">
        <v>0.33</v>
      </c>
      <c r="M70" s="113">
        <v>0.34</v>
      </c>
      <c r="N70" s="130">
        <v>0</v>
      </c>
      <c r="O70" s="130">
        <v>0.17</v>
      </c>
    </row>
    <row r="71" spans="1:15" ht="33.75" x14ac:dyDescent="0.25">
      <c r="A71" s="69"/>
      <c r="B71" s="34" t="s">
        <v>500</v>
      </c>
      <c r="C71" s="60" t="s">
        <v>18</v>
      </c>
      <c r="D71" s="128">
        <v>0</v>
      </c>
      <c r="E71" s="128">
        <v>1</v>
      </c>
      <c r="F71" s="128">
        <v>1</v>
      </c>
      <c r="G71" s="113">
        <v>0.1</v>
      </c>
      <c r="H71" s="129">
        <v>0.1</v>
      </c>
      <c r="I71" s="128">
        <v>0.3</v>
      </c>
      <c r="J71" s="129">
        <v>0.3</v>
      </c>
      <c r="K71" s="113">
        <v>0.3</v>
      </c>
      <c r="L71" s="129">
        <v>0.3</v>
      </c>
      <c r="M71" s="113">
        <v>0.3</v>
      </c>
      <c r="N71" s="130">
        <v>0.09</v>
      </c>
      <c r="O71" s="130">
        <v>0.19500000000000001</v>
      </c>
    </row>
    <row r="72" spans="1:15" ht="22.5" x14ac:dyDescent="0.25">
      <c r="A72" s="59" t="s">
        <v>501</v>
      </c>
      <c r="B72" s="34" t="s">
        <v>502</v>
      </c>
      <c r="C72" s="60" t="s">
        <v>18</v>
      </c>
      <c r="D72" s="128">
        <v>0</v>
      </c>
      <c r="E72" s="128">
        <v>1</v>
      </c>
      <c r="F72" s="128">
        <v>1</v>
      </c>
      <c r="G72" s="113">
        <v>0</v>
      </c>
      <c r="H72" s="129">
        <v>0</v>
      </c>
      <c r="I72" s="128">
        <v>0.33</v>
      </c>
      <c r="J72" s="129">
        <v>0.33</v>
      </c>
      <c r="K72" s="113">
        <v>0.33</v>
      </c>
      <c r="L72" s="129">
        <v>0.33</v>
      </c>
      <c r="M72" s="113">
        <v>0.34</v>
      </c>
      <c r="N72" s="130">
        <v>0</v>
      </c>
      <c r="O72" s="130">
        <v>0.34</v>
      </c>
    </row>
    <row r="73" spans="1:15" ht="33.75" x14ac:dyDescent="0.25">
      <c r="A73" s="59"/>
      <c r="B73" s="34" t="s">
        <v>503</v>
      </c>
      <c r="C73" s="60" t="s">
        <v>25</v>
      </c>
      <c r="D73" s="128" t="s">
        <v>22</v>
      </c>
      <c r="E73" s="128">
        <v>100</v>
      </c>
      <c r="F73" s="128">
        <v>100</v>
      </c>
      <c r="G73" s="113">
        <v>10</v>
      </c>
      <c r="H73" s="129">
        <v>0.1</v>
      </c>
      <c r="I73" s="128">
        <v>30</v>
      </c>
      <c r="J73" s="129">
        <v>0.3</v>
      </c>
      <c r="K73" s="113">
        <v>30</v>
      </c>
      <c r="L73" s="129">
        <v>0.3</v>
      </c>
      <c r="M73" s="113">
        <v>30</v>
      </c>
      <c r="N73" s="130">
        <v>7.5</v>
      </c>
      <c r="O73" s="130">
        <v>15</v>
      </c>
    </row>
    <row r="74" spans="1:15" ht="33.75" x14ac:dyDescent="0.25">
      <c r="A74" s="59"/>
      <c r="B74" s="34" t="s">
        <v>504</v>
      </c>
      <c r="C74" s="60" t="s">
        <v>18</v>
      </c>
      <c r="D74" s="128">
        <v>0</v>
      </c>
      <c r="E74" s="128">
        <v>1</v>
      </c>
      <c r="F74" s="128">
        <v>1</v>
      </c>
      <c r="G74" s="113">
        <v>0</v>
      </c>
      <c r="H74" s="129">
        <v>0</v>
      </c>
      <c r="I74" s="128">
        <v>0.3</v>
      </c>
      <c r="J74" s="129">
        <v>0.3</v>
      </c>
      <c r="K74" s="113">
        <v>0.3</v>
      </c>
      <c r="L74" s="129">
        <v>0.3</v>
      </c>
      <c r="M74" s="113">
        <v>0.4</v>
      </c>
      <c r="N74" s="130">
        <v>1.32E-2</v>
      </c>
      <c r="O74" s="130">
        <v>0.13200000000000001</v>
      </c>
    </row>
    <row r="75" spans="1:15" x14ac:dyDescent="0.25">
      <c r="A75" s="59"/>
      <c r="B75" s="34" t="s">
        <v>505</v>
      </c>
      <c r="C75" s="60" t="s">
        <v>18</v>
      </c>
      <c r="D75" s="128">
        <v>0</v>
      </c>
      <c r="E75" s="128">
        <v>1</v>
      </c>
      <c r="F75" s="128">
        <v>1</v>
      </c>
      <c r="G75" s="113">
        <v>0.25</v>
      </c>
      <c r="H75" s="129">
        <v>0.25</v>
      </c>
      <c r="I75" s="128">
        <v>0.25</v>
      </c>
      <c r="J75" s="129">
        <v>0.25</v>
      </c>
      <c r="K75" s="113">
        <v>0.25</v>
      </c>
      <c r="L75" s="129">
        <v>0.25</v>
      </c>
      <c r="M75" s="113">
        <v>0.25</v>
      </c>
      <c r="N75" s="130">
        <v>0</v>
      </c>
      <c r="O75" s="130">
        <v>6.3E-2</v>
      </c>
    </row>
    <row r="76" spans="1:15" ht="22.5" x14ac:dyDescent="0.25">
      <c r="A76" s="66" t="s">
        <v>506</v>
      </c>
      <c r="B76" s="34" t="s">
        <v>507</v>
      </c>
      <c r="C76" s="60" t="s">
        <v>18</v>
      </c>
      <c r="D76" s="128">
        <v>0</v>
      </c>
      <c r="E76" s="128">
        <v>1</v>
      </c>
      <c r="F76" s="128">
        <v>1</v>
      </c>
      <c r="G76" s="113">
        <v>0</v>
      </c>
      <c r="H76" s="129">
        <v>0</v>
      </c>
      <c r="I76" s="128">
        <v>0</v>
      </c>
      <c r="J76" s="129">
        <v>0</v>
      </c>
      <c r="K76" s="113">
        <v>0.9</v>
      </c>
      <c r="L76" s="129">
        <v>0.9</v>
      </c>
      <c r="M76" s="113">
        <v>0.1</v>
      </c>
      <c r="N76" s="130">
        <v>0.09</v>
      </c>
      <c r="O76" s="130">
        <v>0.09</v>
      </c>
    </row>
    <row r="77" spans="1:15" ht="33.75" x14ac:dyDescent="0.25">
      <c r="A77" s="67"/>
      <c r="B77" s="34" t="s">
        <v>508</v>
      </c>
      <c r="C77" s="60" t="s">
        <v>25</v>
      </c>
      <c r="D77" s="128">
        <v>0</v>
      </c>
      <c r="E77" s="128">
        <v>10</v>
      </c>
      <c r="F77" s="128">
        <v>10</v>
      </c>
      <c r="G77" s="113">
        <v>0</v>
      </c>
      <c r="H77" s="129">
        <v>0</v>
      </c>
      <c r="I77" s="128">
        <v>0</v>
      </c>
      <c r="J77" s="129">
        <v>0</v>
      </c>
      <c r="K77" s="113">
        <v>0</v>
      </c>
      <c r="L77" s="129">
        <v>0</v>
      </c>
      <c r="M77" s="113">
        <v>10</v>
      </c>
      <c r="N77" s="130">
        <v>2.5</v>
      </c>
      <c r="O77" s="130">
        <v>2.5</v>
      </c>
    </row>
    <row r="78" spans="1:15" x14ac:dyDescent="0.25">
      <c r="A78" s="67"/>
      <c r="B78" s="34" t="s">
        <v>509</v>
      </c>
      <c r="C78" s="60" t="s">
        <v>18</v>
      </c>
      <c r="D78" s="128">
        <v>0</v>
      </c>
      <c r="E78" s="128">
        <v>1</v>
      </c>
      <c r="F78" s="128">
        <v>1</v>
      </c>
      <c r="G78" s="113">
        <v>0</v>
      </c>
      <c r="H78" s="129">
        <v>0</v>
      </c>
      <c r="I78" s="128">
        <v>0</v>
      </c>
      <c r="J78" s="129">
        <v>0</v>
      </c>
      <c r="K78" s="113">
        <v>1</v>
      </c>
      <c r="L78" s="129">
        <v>1</v>
      </c>
      <c r="M78" s="113">
        <v>0</v>
      </c>
      <c r="N78" s="130">
        <v>0.189</v>
      </c>
      <c r="O78" s="130">
        <v>0.33100000000000002</v>
      </c>
    </row>
    <row r="79" spans="1:15" ht="22.5" x14ac:dyDescent="0.25">
      <c r="A79" s="67"/>
      <c r="B79" s="34" t="s">
        <v>510</v>
      </c>
      <c r="C79" s="60" t="s">
        <v>18</v>
      </c>
      <c r="D79" s="128">
        <v>0</v>
      </c>
      <c r="E79" s="128">
        <v>1</v>
      </c>
      <c r="F79" s="128">
        <v>1</v>
      </c>
      <c r="G79" s="113">
        <v>0.1</v>
      </c>
      <c r="H79" s="129">
        <v>0.1</v>
      </c>
      <c r="I79" s="128">
        <v>0.3</v>
      </c>
      <c r="J79" s="129">
        <v>0.3</v>
      </c>
      <c r="K79" s="113">
        <v>0.3</v>
      </c>
      <c r="L79" s="129">
        <v>0.3</v>
      </c>
      <c r="M79" s="113">
        <v>0.3</v>
      </c>
      <c r="N79" s="130">
        <v>5.3999999999999999E-2</v>
      </c>
      <c r="O79" s="130">
        <v>0.13500000000000001</v>
      </c>
    </row>
    <row r="80" spans="1:15" ht="33.75" x14ac:dyDescent="0.25">
      <c r="A80" s="67"/>
      <c r="B80" s="34" t="s">
        <v>511</v>
      </c>
      <c r="C80" s="60" t="s">
        <v>512</v>
      </c>
      <c r="D80" s="128">
        <v>0</v>
      </c>
      <c r="E80" s="128">
        <v>20</v>
      </c>
      <c r="F80" s="128">
        <v>20</v>
      </c>
      <c r="G80" s="113">
        <v>0</v>
      </c>
      <c r="H80" s="129">
        <v>0</v>
      </c>
      <c r="I80" s="128">
        <v>0</v>
      </c>
      <c r="J80" s="129">
        <v>0</v>
      </c>
      <c r="K80" s="113">
        <v>11</v>
      </c>
      <c r="L80" s="129">
        <v>0.55000000000000004</v>
      </c>
      <c r="M80" s="113">
        <v>9</v>
      </c>
      <c r="N80" s="130">
        <v>1.62</v>
      </c>
      <c r="O80" s="42">
        <v>4.05</v>
      </c>
    </row>
    <row r="81" spans="1:15" ht="56.25" x14ac:dyDescent="0.25">
      <c r="A81" s="69"/>
      <c r="B81" s="34" t="s">
        <v>513</v>
      </c>
      <c r="C81" s="60" t="s">
        <v>18</v>
      </c>
      <c r="D81" s="128">
        <v>0</v>
      </c>
      <c r="E81" s="128">
        <v>5</v>
      </c>
      <c r="F81" s="128">
        <v>5</v>
      </c>
      <c r="G81" s="113">
        <v>0</v>
      </c>
      <c r="H81" s="129">
        <v>0</v>
      </c>
      <c r="I81" s="128">
        <v>2</v>
      </c>
      <c r="J81" s="129">
        <v>0.4</v>
      </c>
      <c r="K81" s="113">
        <v>4</v>
      </c>
      <c r="L81" s="129">
        <v>0.8</v>
      </c>
      <c r="M81" s="113">
        <v>0</v>
      </c>
      <c r="N81" s="130">
        <v>0</v>
      </c>
      <c r="O81" s="130">
        <v>1</v>
      </c>
    </row>
    <row r="82" spans="1:15" ht="45" x14ac:dyDescent="0.25">
      <c r="A82" s="34" t="s">
        <v>514</v>
      </c>
      <c r="B82" s="34" t="s">
        <v>515</v>
      </c>
      <c r="C82" s="60" t="s">
        <v>18</v>
      </c>
      <c r="D82" s="128">
        <v>0</v>
      </c>
      <c r="E82" s="128">
        <v>20</v>
      </c>
      <c r="F82" s="128">
        <v>20</v>
      </c>
      <c r="G82" s="113">
        <v>0</v>
      </c>
      <c r="H82" s="129">
        <v>0</v>
      </c>
      <c r="I82" s="128">
        <v>5</v>
      </c>
      <c r="J82" s="129">
        <v>0.25</v>
      </c>
      <c r="K82" s="113">
        <v>20</v>
      </c>
      <c r="L82" s="129">
        <v>1</v>
      </c>
      <c r="M82" s="113">
        <v>0</v>
      </c>
      <c r="N82" s="130">
        <v>5.4</v>
      </c>
      <c r="O82" s="130">
        <v>30</v>
      </c>
    </row>
    <row r="83" spans="1:15" ht="33.75" x14ac:dyDescent="0.25">
      <c r="A83" s="34" t="s">
        <v>516</v>
      </c>
      <c r="B83" s="34" t="s">
        <v>517</v>
      </c>
      <c r="C83" s="60" t="s">
        <v>25</v>
      </c>
      <c r="D83" s="128">
        <v>100</v>
      </c>
      <c r="E83" s="128">
        <v>100</v>
      </c>
      <c r="F83" s="128">
        <v>100</v>
      </c>
      <c r="G83" s="113">
        <v>10</v>
      </c>
      <c r="H83" s="129">
        <v>0.1</v>
      </c>
      <c r="I83" s="128">
        <v>30</v>
      </c>
      <c r="J83" s="129">
        <v>0.3</v>
      </c>
      <c r="K83" s="113">
        <v>30</v>
      </c>
      <c r="L83" s="129">
        <v>0.3</v>
      </c>
      <c r="M83" s="113">
        <v>30</v>
      </c>
      <c r="N83" s="130">
        <v>2.25</v>
      </c>
      <c r="O83" s="130">
        <v>4.5</v>
      </c>
    </row>
    <row r="84" spans="1:15" ht="33.75" x14ac:dyDescent="0.25">
      <c r="A84" s="66" t="s">
        <v>518</v>
      </c>
      <c r="B84" s="34" t="s">
        <v>519</v>
      </c>
      <c r="C84" s="60" t="s">
        <v>18</v>
      </c>
      <c r="D84" s="128">
        <v>0</v>
      </c>
      <c r="E84" s="128">
        <v>1</v>
      </c>
      <c r="F84" s="128">
        <v>1</v>
      </c>
      <c r="G84" s="113">
        <v>0.1</v>
      </c>
      <c r="H84" s="129">
        <v>0.1</v>
      </c>
      <c r="I84" s="128">
        <v>0.9</v>
      </c>
      <c r="J84" s="129">
        <v>0.9</v>
      </c>
      <c r="K84" s="113">
        <v>0</v>
      </c>
      <c r="L84" s="129">
        <v>0</v>
      </c>
      <c r="M84" s="113">
        <v>0</v>
      </c>
      <c r="N84" s="130">
        <v>0</v>
      </c>
      <c r="O84" s="130">
        <v>0</v>
      </c>
    </row>
    <row r="85" spans="1:15" ht="33.75" x14ac:dyDescent="0.25">
      <c r="A85" s="67"/>
      <c r="B85" s="34" t="s">
        <v>520</v>
      </c>
      <c r="C85" s="60" t="s">
        <v>25</v>
      </c>
      <c r="D85" s="128">
        <v>0</v>
      </c>
      <c r="E85" s="128">
        <v>30</v>
      </c>
      <c r="F85" s="128">
        <v>30</v>
      </c>
      <c r="G85" s="113">
        <v>0</v>
      </c>
      <c r="H85" s="129">
        <v>0</v>
      </c>
      <c r="I85" s="128">
        <v>0</v>
      </c>
      <c r="J85" s="129">
        <v>0</v>
      </c>
      <c r="K85" s="113">
        <v>0</v>
      </c>
      <c r="L85" s="129">
        <v>0</v>
      </c>
      <c r="M85" s="113">
        <v>30</v>
      </c>
      <c r="N85" s="130">
        <v>0</v>
      </c>
      <c r="O85" s="130">
        <v>0</v>
      </c>
    </row>
    <row r="86" spans="1:15" ht="33.75" x14ac:dyDescent="0.25">
      <c r="A86" s="67"/>
      <c r="B86" s="34" t="s">
        <v>521</v>
      </c>
      <c r="C86" s="60" t="s">
        <v>480</v>
      </c>
      <c r="D86" s="128">
        <v>0</v>
      </c>
      <c r="E86" s="128">
        <v>1</v>
      </c>
      <c r="F86" s="128">
        <v>1</v>
      </c>
      <c r="G86" s="113">
        <v>1</v>
      </c>
      <c r="H86" s="129">
        <v>1</v>
      </c>
      <c r="I86" s="128">
        <v>0</v>
      </c>
      <c r="J86" s="129">
        <v>0</v>
      </c>
      <c r="K86" s="113">
        <v>0</v>
      </c>
      <c r="L86" s="129">
        <v>0</v>
      </c>
      <c r="M86" s="113">
        <v>0</v>
      </c>
      <c r="N86" s="130">
        <v>0</v>
      </c>
      <c r="O86" s="130">
        <v>0</v>
      </c>
    </row>
    <row r="87" spans="1:15" ht="33.75" x14ac:dyDescent="0.25">
      <c r="A87" s="67"/>
      <c r="B87" s="34" t="s">
        <v>522</v>
      </c>
      <c r="C87" s="60" t="s">
        <v>25</v>
      </c>
      <c r="D87" s="128">
        <v>0</v>
      </c>
      <c r="E87" s="128">
        <v>100</v>
      </c>
      <c r="F87" s="128">
        <v>100</v>
      </c>
      <c r="G87" s="113">
        <v>0</v>
      </c>
      <c r="H87" s="129">
        <v>0</v>
      </c>
      <c r="I87" s="128">
        <v>40</v>
      </c>
      <c r="J87" s="129">
        <v>0.4</v>
      </c>
      <c r="K87" s="113">
        <v>40</v>
      </c>
      <c r="L87" s="129">
        <v>0.4</v>
      </c>
      <c r="M87" s="113">
        <v>20</v>
      </c>
      <c r="N87" s="130">
        <v>4</v>
      </c>
      <c r="O87" s="130">
        <v>10</v>
      </c>
    </row>
    <row r="88" spans="1:15" ht="56.25" x14ac:dyDescent="0.25">
      <c r="A88" s="69"/>
      <c r="B88" s="34" t="s">
        <v>523</v>
      </c>
      <c r="C88" s="60" t="s">
        <v>25</v>
      </c>
      <c r="D88" s="128">
        <v>0</v>
      </c>
      <c r="E88" s="128">
        <v>40</v>
      </c>
      <c r="F88" s="128">
        <v>40</v>
      </c>
      <c r="G88" s="113">
        <v>5</v>
      </c>
      <c r="H88" s="129">
        <v>0.125</v>
      </c>
      <c r="I88" s="128">
        <v>15</v>
      </c>
      <c r="J88" s="129">
        <v>0.375</v>
      </c>
      <c r="K88" s="113">
        <v>15</v>
      </c>
      <c r="L88" s="129">
        <v>0.375</v>
      </c>
      <c r="M88" s="113">
        <v>5</v>
      </c>
      <c r="N88" s="130">
        <v>1</v>
      </c>
      <c r="O88" s="130">
        <v>2.5</v>
      </c>
    </row>
    <row r="89" spans="1:15" ht="22.5" x14ac:dyDescent="0.25">
      <c r="A89" s="66" t="s">
        <v>518</v>
      </c>
      <c r="B89" s="34" t="s">
        <v>524</v>
      </c>
      <c r="C89" s="60" t="s">
        <v>18</v>
      </c>
      <c r="D89" s="128">
        <v>0</v>
      </c>
      <c r="E89" s="128">
        <v>1</v>
      </c>
      <c r="F89" s="128">
        <v>1</v>
      </c>
      <c r="G89" s="113">
        <v>0</v>
      </c>
      <c r="H89" s="129">
        <v>0</v>
      </c>
      <c r="I89" s="128">
        <v>0.56899999999999995</v>
      </c>
      <c r="J89" s="129">
        <v>0.56899999999999995</v>
      </c>
      <c r="K89" s="113">
        <v>0.43099999999999999</v>
      </c>
      <c r="L89" s="129">
        <v>0.43099999999999999</v>
      </c>
      <c r="M89" s="113">
        <v>0</v>
      </c>
      <c r="N89" s="130">
        <v>0</v>
      </c>
      <c r="O89" s="130">
        <v>0</v>
      </c>
    </row>
    <row r="90" spans="1:15" ht="33.75" x14ac:dyDescent="0.25">
      <c r="A90" s="67"/>
      <c r="B90" s="34" t="s">
        <v>525</v>
      </c>
      <c r="C90" s="60" t="s">
        <v>18</v>
      </c>
      <c r="D90" s="128">
        <v>0</v>
      </c>
      <c r="E90" s="128">
        <v>1</v>
      </c>
      <c r="F90" s="128">
        <v>1</v>
      </c>
      <c r="G90" s="113">
        <v>0</v>
      </c>
      <c r="H90" s="129">
        <v>0</v>
      </c>
      <c r="I90" s="128">
        <v>1</v>
      </c>
      <c r="J90" s="129">
        <v>1</v>
      </c>
      <c r="K90" s="113">
        <v>0</v>
      </c>
      <c r="L90" s="129">
        <v>0</v>
      </c>
      <c r="M90" s="113">
        <v>0</v>
      </c>
      <c r="N90" s="130">
        <v>0</v>
      </c>
      <c r="O90" s="130">
        <v>0</v>
      </c>
    </row>
    <row r="91" spans="1:15" ht="33.75" x14ac:dyDescent="0.25">
      <c r="A91" s="67"/>
      <c r="B91" s="34" t="s">
        <v>526</v>
      </c>
      <c r="C91" s="60" t="s">
        <v>18</v>
      </c>
      <c r="D91" s="128">
        <v>87</v>
      </c>
      <c r="E91" s="128">
        <v>100</v>
      </c>
      <c r="F91" s="128">
        <v>13</v>
      </c>
      <c r="G91" s="113">
        <v>4</v>
      </c>
      <c r="H91" s="129">
        <v>0.30769230769230771</v>
      </c>
      <c r="I91" s="128">
        <v>9</v>
      </c>
      <c r="J91" s="129">
        <v>0.69230769230769229</v>
      </c>
      <c r="K91" s="113">
        <v>6</v>
      </c>
      <c r="L91" s="129">
        <v>0.46153846153846156</v>
      </c>
      <c r="M91" s="113">
        <v>0</v>
      </c>
      <c r="N91" s="130">
        <v>1.9</v>
      </c>
      <c r="O91" s="130">
        <v>36</v>
      </c>
    </row>
    <row r="92" spans="1:15" ht="33.75" x14ac:dyDescent="0.25">
      <c r="A92" s="67"/>
      <c r="B92" s="34" t="s">
        <v>527</v>
      </c>
      <c r="C92" s="60" t="s">
        <v>18</v>
      </c>
      <c r="D92" s="128">
        <v>4</v>
      </c>
      <c r="E92" s="128">
        <v>4</v>
      </c>
      <c r="F92" s="128">
        <v>4</v>
      </c>
      <c r="G92" s="113">
        <v>2</v>
      </c>
      <c r="H92" s="129">
        <v>0.5</v>
      </c>
      <c r="I92" s="128">
        <v>3</v>
      </c>
      <c r="J92" s="129">
        <v>0.75</v>
      </c>
      <c r="K92" s="113">
        <v>3</v>
      </c>
      <c r="L92" s="129">
        <v>0.75</v>
      </c>
      <c r="M92" s="113">
        <v>0</v>
      </c>
      <c r="N92" s="130">
        <v>3.6</v>
      </c>
      <c r="O92" s="42">
        <v>3.6</v>
      </c>
    </row>
    <row r="93" spans="1:15" ht="22.5" x14ac:dyDescent="0.25">
      <c r="A93" s="67"/>
      <c r="B93" s="34" t="s">
        <v>528</v>
      </c>
      <c r="C93" s="60" t="s">
        <v>18</v>
      </c>
      <c r="D93" s="128">
        <v>4</v>
      </c>
      <c r="E93" s="128">
        <v>7</v>
      </c>
      <c r="F93" s="128">
        <v>3</v>
      </c>
      <c r="G93" s="113">
        <v>0.5</v>
      </c>
      <c r="H93" s="129">
        <v>0.16666666666666666</v>
      </c>
      <c r="I93" s="128">
        <v>7</v>
      </c>
      <c r="J93" s="129">
        <v>2.3333333333333335</v>
      </c>
      <c r="K93" s="113">
        <v>4</v>
      </c>
      <c r="L93" s="129">
        <v>1</v>
      </c>
      <c r="M93" s="113">
        <v>0</v>
      </c>
      <c r="N93" s="130">
        <v>0</v>
      </c>
      <c r="O93" s="130">
        <v>0</v>
      </c>
    </row>
    <row r="94" spans="1:15" ht="33.75" x14ac:dyDescent="0.25">
      <c r="A94" s="67"/>
      <c r="B94" s="34" t="s">
        <v>529</v>
      </c>
      <c r="C94" s="60" t="s">
        <v>18</v>
      </c>
      <c r="D94" s="128">
        <v>0</v>
      </c>
      <c r="E94" s="128">
        <v>1</v>
      </c>
      <c r="F94" s="128">
        <v>1</v>
      </c>
      <c r="G94" s="113">
        <v>0.4</v>
      </c>
      <c r="H94" s="129">
        <v>0.4</v>
      </c>
      <c r="I94" s="128">
        <v>0.2</v>
      </c>
      <c r="J94" s="129">
        <v>0.2</v>
      </c>
      <c r="K94" s="113">
        <v>0.2</v>
      </c>
      <c r="L94" s="129">
        <v>0.2</v>
      </c>
      <c r="M94" s="113">
        <v>0.2</v>
      </c>
      <c r="N94" s="130">
        <v>4.8000000000000001E-2</v>
      </c>
      <c r="O94" s="130">
        <v>9.6000000000000002E-2</v>
      </c>
    </row>
    <row r="95" spans="1:15" ht="33.75" x14ac:dyDescent="0.25">
      <c r="A95" s="67"/>
      <c r="B95" s="34" t="s">
        <v>530</v>
      </c>
      <c r="C95" s="60" t="s">
        <v>25</v>
      </c>
      <c r="D95" s="128">
        <v>100</v>
      </c>
      <c r="E95" s="128">
        <v>100</v>
      </c>
      <c r="F95" s="128">
        <v>100</v>
      </c>
      <c r="G95" s="113">
        <v>25</v>
      </c>
      <c r="H95" s="129">
        <v>0.25</v>
      </c>
      <c r="I95" s="128">
        <v>25</v>
      </c>
      <c r="J95" s="129">
        <v>0.25</v>
      </c>
      <c r="K95" s="113">
        <v>25</v>
      </c>
      <c r="L95" s="129">
        <v>0.25</v>
      </c>
      <c r="M95" s="113">
        <v>25</v>
      </c>
      <c r="N95" s="130">
        <v>6</v>
      </c>
      <c r="O95" s="130">
        <v>12</v>
      </c>
    </row>
    <row r="96" spans="1:15" ht="33.75" x14ac:dyDescent="0.25">
      <c r="A96" s="69"/>
      <c r="B96" s="34" t="s">
        <v>531</v>
      </c>
      <c r="C96" s="60" t="s">
        <v>25</v>
      </c>
      <c r="D96" s="128">
        <v>100</v>
      </c>
      <c r="E96" s="128">
        <v>100</v>
      </c>
      <c r="F96" s="128">
        <v>100</v>
      </c>
      <c r="G96" s="113">
        <v>0</v>
      </c>
      <c r="H96" s="129">
        <v>0</v>
      </c>
      <c r="I96" s="128">
        <v>0</v>
      </c>
      <c r="J96" s="129">
        <v>0</v>
      </c>
      <c r="K96" s="113">
        <v>0</v>
      </c>
      <c r="L96" s="129">
        <v>0</v>
      </c>
      <c r="M96" s="113">
        <v>100</v>
      </c>
      <c r="N96" s="130">
        <v>30</v>
      </c>
      <c r="O96" s="130">
        <v>30</v>
      </c>
    </row>
    <row r="97" spans="1:15" ht="56.25" x14ac:dyDescent="0.25">
      <c r="A97" s="131" t="s">
        <v>532</v>
      </c>
      <c r="B97" s="34" t="s">
        <v>533</v>
      </c>
      <c r="C97" s="60" t="s">
        <v>18</v>
      </c>
      <c r="D97" s="128">
        <v>0</v>
      </c>
      <c r="E97" s="128">
        <v>2</v>
      </c>
      <c r="F97" s="128">
        <v>2</v>
      </c>
      <c r="G97" s="113">
        <v>0</v>
      </c>
      <c r="H97" s="129">
        <v>0</v>
      </c>
      <c r="I97" s="128">
        <v>0</v>
      </c>
      <c r="J97" s="129">
        <v>0</v>
      </c>
      <c r="K97" s="113">
        <v>1</v>
      </c>
      <c r="L97" s="129">
        <v>0.5</v>
      </c>
      <c r="M97" s="113">
        <v>1</v>
      </c>
      <c r="N97" s="130">
        <v>0.2</v>
      </c>
      <c r="O97" s="130">
        <v>0.3</v>
      </c>
    </row>
  </sheetData>
  <mergeCells count="25">
    <mergeCell ref="A76:A81"/>
    <mergeCell ref="A84:A88"/>
    <mergeCell ref="A89:A96"/>
    <mergeCell ref="A46:A51"/>
    <mergeCell ref="A52:A54"/>
    <mergeCell ref="A55:A59"/>
    <mergeCell ref="A60:A62"/>
    <mergeCell ref="A63:A71"/>
    <mergeCell ref="A72:A75"/>
    <mergeCell ref="M2:O2"/>
    <mergeCell ref="A4:A12"/>
    <mergeCell ref="A14:A26"/>
    <mergeCell ref="A28:A34"/>
    <mergeCell ref="A35:A40"/>
    <mergeCell ref="A41:A44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opLeftCell="A4" workbookViewId="0">
      <selection activeCell="M10" sqref="M10"/>
    </sheetView>
  </sheetViews>
  <sheetFormatPr baseColWidth="10" defaultRowHeight="15" x14ac:dyDescent="0.25"/>
  <cols>
    <col min="1" max="1" width="19.5703125" customWidth="1"/>
    <col min="2" max="2" width="23.28515625" customWidth="1"/>
    <col min="3" max="3" width="9.28515625" customWidth="1"/>
    <col min="4" max="4" width="7" customWidth="1"/>
    <col min="5" max="5" width="7.140625" customWidth="1"/>
    <col min="6" max="7" width="6.7109375" customWidth="1"/>
    <col min="8" max="9" width="6.5703125" customWidth="1"/>
    <col min="10" max="10" width="6.42578125" customWidth="1"/>
    <col min="11" max="11" width="5.5703125" customWidth="1"/>
    <col min="12" max="12" width="8.85546875" customWidth="1"/>
    <col min="13" max="13" width="7" customWidth="1"/>
    <col min="14" max="14" width="8.42578125" customWidth="1"/>
    <col min="15" max="15" width="9" customWidth="1"/>
  </cols>
  <sheetData>
    <row r="1" spans="1:15" ht="64.5" customHeight="1" x14ac:dyDescent="0.25">
      <c r="A1" s="78" t="s">
        <v>534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7" t="s">
        <v>15</v>
      </c>
    </row>
    <row r="4" spans="1:15" x14ac:dyDescent="0.25">
      <c r="A4" s="74" t="s">
        <v>535</v>
      </c>
      <c r="B4" s="24" t="s">
        <v>536</v>
      </c>
      <c r="C4" s="25" t="s">
        <v>18</v>
      </c>
      <c r="D4" s="38">
        <v>3</v>
      </c>
      <c r="E4" s="38">
        <v>4</v>
      </c>
      <c r="F4" s="38">
        <v>4</v>
      </c>
      <c r="G4" s="39">
        <v>1</v>
      </c>
      <c r="H4" s="40">
        <v>0.25</v>
      </c>
      <c r="I4" s="38">
        <v>1</v>
      </c>
      <c r="J4" s="40">
        <v>0.25</v>
      </c>
      <c r="K4" s="132">
        <v>1</v>
      </c>
      <c r="L4" s="40">
        <v>0.25</v>
      </c>
      <c r="M4" s="39">
        <v>1</v>
      </c>
      <c r="N4" s="39">
        <v>0.5</v>
      </c>
      <c r="O4" s="53">
        <v>0.76</v>
      </c>
    </row>
    <row r="5" spans="1:15" ht="45" x14ac:dyDescent="0.25">
      <c r="A5" s="74"/>
      <c r="B5" s="7" t="s">
        <v>537</v>
      </c>
      <c r="C5" s="9" t="s">
        <v>18</v>
      </c>
      <c r="D5" s="38">
        <v>0</v>
      </c>
      <c r="E5" s="38">
        <v>1</v>
      </c>
      <c r="F5" s="38">
        <v>1</v>
      </c>
      <c r="G5" s="39">
        <v>1</v>
      </c>
      <c r="H5" s="40">
        <v>1</v>
      </c>
      <c r="I5" s="38">
        <v>0</v>
      </c>
      <c r="J5" s="40">
        <v>0</v>
      </c>
      <c r="K5" s="132">
        <v>0</v>
      </c>
      <c r="L5" s="40">
        <v>0</v>
      </c>
      <c r="M5" s="39">
        <v>0</v>
      </c>
      <c r="N5" s="39">
        <v>0</v>
      </c>
      <c r="O5" s="53">
        <v>0</v>
      </c>
    </row>
    <row r="6" spans="1:15" ht="22.5" x14ac:dyDescent="0.25">
      <c r="A6" s="74"/>
      <c r="B6" s="24" t="s">
        <v>538</v>
      </c>
      <c r="C6" s="25" t="s">
        <v>25</v>
      </c>
      <c r="D6" s="38">
        <v>80</v>
      </c>
      <c r="E6" s="38">
        <v>100</v>
      </c>
      <c r="F6" s="38">
        <v>100</v>
      </c>
      <c r="G6" s="39">
        <v>25</v>
      </c>
      <c r="H6" s="40">
        <v>0.25</v>
      </c>
      <c r="I6" s="39">
        <v>25</v>
      </c>
      <c r="J6" s="40">
        <v>0.25</v>
      </c>
      <c r="K6" s="132">
        <v>25</v>
      </c>
      <c r="L6" s="40">
        <v>0.25</v>
      </c>
      <c r="M6" s="39">
        <v>25</v>
      </c>
      <c r="N6" s="39">
        <v>0</v>
      </c>
      <c r="O6" s="53">
        <v>0</v>
      </c>
    </row>
    <row r="7" spans="1:15" ht="33.75" x14ac:dyDescent="0.25">
      <c r="A7" s="74"/>
      <c r="B7" s="24" t="s">
        <v>539</v>
      </c>
      <c r="C7" s="25" t="s">
        <v>18</v>
      </c>
      <c r="D7" s="38">
        <v>0</v>
      </c>
      <c r="E7" s="38">
        <v>2</v>
      </c>
      <c r="F7" s="38">
        <v>2</v>
      </c>
      <c r="G7" s="39">
        <v>1</v>
      </c>
      <c r="H7" s="40">
        <v>0.5</v>
      </c>
      <c r="I7" s="38">
        <v>1</v>
      </c>
      <c r="J7" s="40">
        <v>0.5</v>
      </c>
      <c r="K7" s="132">
        <v>1</v>
      </c>
      <c r="L7" s="40">
        <v>0.5</v>
      </c>
      <c r="M7" s="39">
        <v>0</v>
      </c>
      <c r="N7" s="39">
        <v>0</v>
      </c>
      <c r="O7" s="53">
        <v>1</v>
      </c>
    </row>
    <row r="8" spans="1:15" ht="22.5" x14ac:dyDescent="0.25">
      <c r="A8" s="74"/>
      <c r="B8" s="24" t="s">
        <v>540</v>
      </c>
      <c r="C8" s="25" t="s">
        <v>18</v>
      </c>
      <c r="D8" s="38">
        <v>0</v>
      </c>
      <c r="E8" s="38">
        <v>1</v>
      </c>
      <c r="F8" s="38">
        <v>1</v>
      </c>
      <c r="G8" s="39">
        <v>1</v>
      </c>
      <c r="H8" s="40">
        <v>1</v>
      </c>
      <c r="I8" s="39">
        <v>0</v>
      </c>
      <c r="J8" s="40">
        <v>0</v>
      </c>
      <c r="K8" s="132">
        <v>0</v>
      </c>
      <c r="L8" s="40">
        <v>0</v>
      </c>
      <c r="M8" s="39">
        <v>0</v>
      </c>
      <c r="N8" s="39">
        <v>0</v>
      </c>
      <c r="O8" s="53">
        <v>0</v>
      </c>
    </row>
    <row r="9" spans="1:15" ht="22.5" x14ac:dyDescent="0.25">
      <c r="A9" s="74"/>
      <c r="B9" s="24" t="s">
        <v>541</v>
      </c>
      <c r="C9" s="25" t="s">
        <v>25</v>
      </c>
      <c r="D9" s="38">
        <v>0</v>
      </c>
      <c r="E9" s="38">
        <v>100</v>
      </c>
      <c r="F9" s="38">
        <v>100</v>
      </c>
      <c r="G9" s="39">
        <v>100</v>
      </c>
      <c r="H9" s="40">
        <v>1</v>
      </c>
      <c r="I9" s="39">
        <v>0</v>
      </c>
      <c r="J9" s="40">
        <v>0</v>
      </c>
      <c r="K9" s="132">
        <v>0</v>
      </c>
      <c r="L9" s="40">
        <v>0</v>
      </c>
      <c r="M9" s="39">
        <v>0</v>
      </c>
      <c r="N9" s="39">
        <v>0</v>
      </c>
      <c r="O9" s="53">
        <v>0</v>
      </c>
    </row>
    <row r="10" spans="1:15" ht="22.5" x14ac:dyDescent="0.25">
      <c r="A10" s="74"/>
      <c r="B10" s="24" t="s">
        <v>542</v>
      </c>
      <c r="C10" s="25" t="s">
        <v>18</v>
      </c>
      <c r="D10" s="38">
        <v>10</v>
      </c>
      <c r="E10" s="38">
        <v>10</v>
      </c>
      <c r="F10" s="38">
        <v>10</v>
      </c>
      <c r="G10" s="39">
        <v>3</v>
      </c>
      <c r="H10" s="40">
        <v>0.3</v>
      </c>
      <c r="I10" s="38">
        <v>3</v>
      </c>
      <c r="J10" s="40">
        <v>0.3</v>
      </c>
      <c r="K10" s="132">
        <v>2</v>
      </c>
      <c r="L10" s="40">
        <v>0.2</v>
      </c>
      <c r="M10" s="39">
        <v>2</v>
      </c>
      <c r="N10" s="39">
        <v>0</v>
      </c>
      <c r="O10" s="53">
        <v>1</v>
      </c>
    </row>
    <row r="11" spans="1:15" x14ac:dyDescent="0.25">
      <c r="A11" s="74"/>
      <c r="B11" s="24" t="s">
        <v>543</v>
      </c>
      <c r="C11" s="25" t="s">
        <v>18</v>
      </c>
      <c r="D11" s="38">
        <v>1</v>
      </c>
      <c r="E11" s="38">
        <v>1</v>
      </c>
      <c r="F11" s="38">
        <v>1</v>
      </c>
      <c r="G11" s="39">
        <v>0.5</v>
      </c>
      <c r="H11" s="40">
        <v>0.5</v>
      </c>
      <c r="I11" s="38">
        <v>0.15</v>
      </c>
      <c r="J11" s="40">
        <v>0.15</v>
      </c>
      <c r="K11" s="132">
        <v>0.29399999999999998</v>
      </c>
      <c r="L11" s="40">
        <v>0.29399999999999998</v>
      </c>
      <c r="M11" s="132">
        <v>5.600000000000005E-2</v>
      </c>
      <c r="N11" s="39">
        <v>0</v>
      </c>
      <c r="O11" s="53">
        <v>0.17</v>
      </c>
    </row>
    <row r="12" spans="1:15" ht="33.75" x14ac:dyDescent="0.25">
      <c r="A12" s="23" t="s">
        <v>544</v>
      </c>
      <c r="B12" s="24" t="s">
        <v>545</v>
      </c>
      <c r="C12" s="25" t="s">
        <v>25</v>
      </c>
      <c r="D12" s="38">
        <v>0</v>
      </c>
      <c r="E12" s="38">
        <v>100</v>
      </c>
      <c r="F12" s="38">
        <v>100</v>
      </c>
      <c r="G12" s="39">
        <v>50</v>
      </c>
      <c r="H12" s="40">
        <v>0.5</v>
      </c>
      <c r="I12" s="38">
        <v>50</v>
      </c>
      <c r="J12" s="40">
        <v>0.5</v>
      </c>
      <c r="K12" s="132">
        <v>0.29399999999999998</v>
      </c>
      <c r="L12" s="40">
        <v>2.9399999999999999E-3</v>
      </c>
      <c r="M12" s="39">
        <v>0</v>
      </c>
      <c r="N12" s="39">
        <v>0</v>
      </c>
      <c r="O12" s="39">
        <v>0</v>
      </c>
    </row>
    <row r="13" spans="1:15" ht="45" x14ac:dyDescent="0.25">
      <c r="A13" s="30"/>
      <c r="B13" s="24" t="s">
        <v>546</v>
      </c>
      <c r="C13" s="25" t="s">
        <v>18</v>
      </c>
      <c r="D13" s="38">
        <v>0</v>
      </c>
      <c r="E13" s="38">
        <v>1</v>
      </c>
      <c r="F13" s="38">
        <v>1</v>
      </c>
      <c r="G13" s="39">
        <v>0.125</v>
      </c>
      <c r="H13" s="40">
        <v>0.125</v>
      </c>
      <c r="I13" s="38">
        <v>0.26</v>
      </c>
      <c r="J13" s="40">
        <v>0.26</v>
      </c>
      <c r="K13" s="39">
        <v>0.61499999999999999</v>
      </c>
      <c r="L13" s="40">
        <v>0.61499999999999999</v>
      </c>
      <c r="M13" s="39">
        <v>0</v>
      </c>
      <c r="N13" s="39">
        <v>0</v>
      </c>
      <c r="O13" s="39">
        <v>0</v>
      </c>
    </row>
    <row r="14" spans="1:15" ht="45" x14ac:dyDescent="0.25">
      <c r="A14" s="30"/>
      <c r="B14" s="24" t="s">
        <v>547</v>
      </c>
      <c r="C14" s="25" t="s">
        <v>25</v>
      </c>
      <c r="D14" s="38">
        <v>0</v>
      </c>
      <c r="E14" s="38">
        <v>100</v>
      </c>
      <c r="F14" s="38">
        <v>100</v>
      </c>
      <c r="G14" s="39">
        <v>0</v>
      </c>
      <c r="H14" s="40">
        <v>0</v>
      </c>
      <c r="I14" s="38">
        <v>10</v>
      </c>
      <c r="J14" s="40">
        <v>0.1</v>
      </c>
      <c r="K14" s="39">
        <v>90</v>
      </c>
      <c r="L14" s="40">
        <v>0.9</v>
      </c>
      <c r="M14" s="39">
        <v>0</v>
      </c>
      <c r="N14" s="39">
        <v>0</v>
      </c>
      <c r="O14" s="39">
        <v>0</v>
      </c>
    </row>
    <row r="15" spans="1:15" ht="33.75" x14ac:dyDescent="0.25">
      <c r="A15" s="30"/>
      <c r="B15" s="24" t="s">
        <v>548</v>
      </c>
      <c r="C15" s="25" t="s">
        <v>18</v>
      </c>
      <c r="D15" s="38">
        <v>14</v>
      </c>
      <c r="E15" s="38">
        <v>14</v>
      </c>
      <c r="F15" s="38">
        <v>14</v>
      </c>
      <c r="G15" s="39">
        <v>2</v>
      </c>
      <c r="H15" s="40">
        <v>0.14285714285714285</v>
      </c>
      <c r="I15" s="38">
        <v>4</v>
      </c>
      <c r="J15" s="40">
        <v>0.2857142857142857</v>
      </c>
      <c r="K15" s="39">
        <v>4</v>
      </c>
      <c r="L15" s="40">
        <v>0.2857142857142857</v>
      </c>
      <c r="M15" s="39">
        <v>4</v>
      </c>
      <c r="N15" s="39">
        <v>1</v>
      </c>
      <c r="O15" s="41">
        <v>2</v>
      </c>
    </row>
    <row r="16" spans="1:15" ht="33.75" x14ac:dyDescent="0.25">
      <c r="A16" s="30"/>
      <c r="B16" s="24" t="s">
        <v>549</v>
      </c>
      <c r="C16" s="25" t="s">
        <v>18</v>
      </c>
      <c r="D16" s="38">
        <v>0</v>
      </c>
      <c r="E16" s="38">
        <v>3</v>
      </c>
      <c r="F16" s="38">
        <v>3</v>
      </c>
      <c r="G16" s="39">
        <v>0</v>
      </c>
      <c r="H16" s="40">
        <v>0</v>
      </c>
      <c r="I16" s="38">
        <v>0.9</v>
      </c>
      <c r="J16" s="40">
        <v>0.3</v>
      </c>
      <c r="K16" s="39">
        <v>3</v>
      </c>
      <c r="L16" s="40">
        <v>1</v>
      </c>
      <c r="M16" s="39">
        <v>0</v>
      </c>
      <c r="N16" s="39">
        <v>0</v>
      </c>
      <c r="O16" s="39">
        <v>0</v>
      </c>
    </row>
    <row r="17" spans="1:15" ht="33.75" x14ac:dyDescent="0.25">
      <c r="A17" s="30"/>
      <c r="B17" s="24" t="s">
        <v>550</v>
      </c>
      <c r="C17" s="25" t="s">
        <v>18</v>
      </c>
      <c r="D17" s="38">
        <v>4</v>
      </c>
      <c r="E17" s="38">
        <v>16</v>
      </c>
      <c r="F17" s="38">
        <v>16</v>
      </c>
      <c r="G17" s="39">
        <v>4</v>
      </c>
      <c r="H17" s="40">
        <v>0.25</v>
      </c>
      <c r="I17" s="38">
        <v>3</v>
      </c>
      <c r="J17" s="40">
        <v>0.1875</v>
      </c>
      <c r="K17" s="39">
        <v>9</v>
      </c>
      <c r="L17" s="40">
        <v>0.5625</v>
      </c>
      <c r="M17" s="39">
        <v>0</v>
      </c>
      <c r="N17" s="39">
        <v>1</v>
      </c>
      <c r="O17" s="41">
        <v>2</v>
      </c>
    </row>
    <row r="18" spans="1:15" ht="56.25" x14ac:dyDescent="0.25">
      <c r="A18" s="30"/>
      <c r="B18" s="24" t="s">
        <v>551</v>
      </c>
      <c r="C18" s="25" t="s">
        <v>25</v>
      </c>
      <c r="D18" s="38">
        <v>1</v>
      </c>
      <c r="E18" s="38">
        <v>100</v>
      </c>
      <c r="F18" s="38">
        <v>100</v>
      </c>
      <c r="G18" s="39">
        <v>90</v>
      </c>
      <c r="H18" s="40">
        <v>0.9</v>
      </c>
      <c r="I18" s="38">
        <v>9</v>
      </c>
      <c r="J18" s="40">
        <v>0.09</v>
      </c>
      <c r="K18" s="39">
        <v>5</v>
      </c>
      <c r="L18" s="40">
        <v>0.05</v>
      </c>
      <c r="M18" s="39">
        <v>0</v>
      </c>
      <c r="N18" s="39">
        <v>0</v>
      </c>
      <c r="O18" s="39">
        <v>0</v>
      </c>
    </row>
    <row r="19" spans="1:15" ht="33.75" x14ac:dyDescent="0.25">
      <c r="A19" s="30"/>
      <c r="B19" s="24" t="s">
        <v>552</v>
      </c>
      <c r="C19" s="25" t="s">
        <v>18</v>
      </c>
      <c r="D19" s="38">
        <v>4</v>
      </c>
      <c r="E19" s="38">
        <v>4</v>
      </c>
      <c r="F19" s="38">
        <v>4</v>
      </c>
      <c r="G19" s="39">
        <v>1</v>
      </c>
      <c r="H19" s="40">
        <v>0.25</v>
      </c>
      <c r="I19" s="38">
        <v>1</v>
      </c>
      <c r="J19" s="40">
        <v>0.25</v>
      </c>
      <c r="K19" s="39">
        <v>1</v>
      </c>
      <c r="L19" s="40">
        <v>0.25</v>
      </c>
      <c r="M19" s="39">
        <v>1</v>
      </c>
      <c r="N19" s="39">
        <v>0</v>
      </c>
      <c r="O19" s="39">
        <v>1</v>
      </c>
    </row>
    <row r="20" spans="1:15" ht="33.75" x14ac:dyDescent="0.25">
      <c r="A20" s="32"/>
      <c r="B20" s="24" t="s">
        <v>553</v>
      </c>
      <c r="C20" s="25" t="s">
        <v>18</v>
      </c>
      <c r="D20" s="38">
        <v>4</v>
      </c>
      <c r="E20" s="38">
        <v>4</v>
      </c>
      <c r="F20" s="38">
        <v>4</v>
      </c>
      <c r="G20" s="39">
        <v>1</v>
      </c>
      <c r="H20" s="40">
        <v>0.25</v>
      </c>
      <c r="I20" s="38">
        <v>1</v>
      </c>
      <c r="J20" s="40">
        <v>0.25</v>
      </c>
      <c r="K20" s="39">
        <v>1</v>
      </c>
      <c r="L20" s="40">
        <v>0.25</v>
      </c>
      <c r="M20" s="39">
        <v>1</v>
      </c>
      <c r="N20" s="39">
        <v>0</v>
      </c>
      <c r="O20" s="39">
        <v>1</v>
      </c>
    </row>
    <row r="21" spans="1:15" x14ac:dyDescent="0.25">
      <c r="A21" s="74" t="s">
        <v>554</v>
      </c>
      <c r="B21" s="24" t="s">
        <v>555</v>
      </c>
      <c r="C21" s="25" t="s">
        <v>18</v>
      </c>
      <c r="D21" s="38">
        <v>0</v>
      </c>
      <c r="E21" s="38">
        <v>1</v>
      </c>
      <c r="F21" s="38">
        <v>1</v>
      </c>
      <c r="G21" s="39">
        <v>0.25</v>
      </c>
      <c r="H21" s="40">
        <v>0.25</v>
      </c>
      <c r="I21" s="39">
        <v>0.25</v>
      </c>
      <c r="J21" s="40">
        <v>0.25</v>
      </c>
      <c r="K21" s="39">
        <v>1</v>
      </c>
      <c r="L21" s="40">
        <v>1</v>
      </c>
      <c r="M21" s="39">
        <v>0</v>
      </c>
      <c r="N21" s="39">
        <v>0</v>
      </c>
      <c r="O21" s="53">
        <v>0</v>
      </c>
    </row>
    <row r="22" spans="1:15" ht="22.5" x14ac:dyDescent="0.25">
      <c r="A22" s="74"/>
      <c r="B22" s="24" t="s">
        <v>556</v>
      </c>
      <c r="C22" s="25" t="s">
        <v>18</v>
      </c>
      <c r="D22" s="38">
        <v>98</v>
      </c>
      <c r="E22" s="38">
        <v>98</v>
      </c>
      <c r="F22" s="38">
        <v>98</v>
      </c>
      <c r="G22" s="39">
        <v>24.5</v>
      </c>
      <c r="H22" s="40">
        <v>0.25</v>
      </c>
      <c r="I22" s="39">
        <v>24.5</v>
      </c>
      <c r="J22" s="40">
        <v>0.25</v>
      </c>
      <c r="K22" s="39">
        <v>24.5</v>
      </c>
      <c r="L22" s="40">
        <v>0.25</v>
      </c>
      <c r="M22" s="39">
        <v>24.5</v>
      </c>
      <c r="N22" s="39">
        <v>3.31</v>
      </c>
      <c r="O22" s="53">
        <v>6.6159999999999997</v>
      </c>
    </row>
    <row r="23" spans="1:15" ht="22.5" x14ac:dyDescent="0.25">
      <c r="A23" s="74"/>
      <c r="B23" s="24" t="s">
        <v>557</v>
      </c>
      <c r="C23" s="25" t="s">
        <v>18</v>
      </c>
      <c r="D23" s="38">
        <v>48</v>
      </c>
      <c r="E23" s="38">
        <v>48</v>
      </c>
      <c r="F23" s="38">
        <v>48</v>
      </c>
      <c r="G23" s="39">
        <v>12</v>
      </c>
      <c r="H23" s="40">
        <v>0.25</v>
      </c>
      <c r="I23" s="39">
        <v>12</v>
      </c>
      <c r="J23" s="40">
        <v>0.25</v>
      </c>
      <c r="K23" s="39">
        <v>12</v>
      </c>
      <c r="L23" s="40">
        <v>0.25</v>
      </c>
      <c r="M23" s="39">
        <v>12</v>
      </c>
      <c r="N23" s="39">
        <v>3</v>
      </c>
      <c r="O23" s="53">
        <v>6</v>
      </c>
    </row>
    <row r="24" spans="1:15" ht="45" x14ac:dyDescent="0.25">
      <c r="A24" s="74" t="s">
        <v>558</v>
      </c>
      <c r="B24" s="24" t="s">
        <v>559</v>
      </c>
      <c r="C24" s="25" t="s">
        <v>18</v>
      </c>
      <c r="D24" s="38" t="s">
        <v>22</v>
      </c>
      <c r="E24" s="38">
        <v>12</v>
      </c>
      <c r="F24" s="38">
        <v>12</v>
      </c>
      <c r="G24" s="39">
        <v>9</v>
      </c>
      <c r="H24" s="40">
        <v>0.75</v>
      </c>
      <c r="I24" s="39">
        <v>3</v>
      </c>
      <c r="J24" s="40">
        <v>0.25</v>
      </c>
      <c r="K24" s="39">
        <v>12</v>
      </c>
      <c r="L24" s="40">
        <v>1</v>
      </c>
      <c r="M24" s="39">
        <v>0</v>
      </c>
      <c r="N24" s="39">
        <v>0</v>
      </c>
      <c r="O24" s="53">
        <v>0</v>
      </c>
    </row>
    <row r="25" spans="1:15" ht="33.75" x14ac:dyDescent="0.25">
      <c r="A25" s="74"/>
      <c r="B25" s="24" t="s">
        <v>560</v>
      </c>
      <c r="C25" s="25" t="s">
        <v>18</v>
      </c>
      <c r="D25" s="38">
        <v>0</v>
      </c>
      <c r="E25" s="38">
        <v>1</v>
      </c>
      <c r="F25" s="38">
        <v>1</v>
      </c>
      <c r="G25" s="39">
        <v>0.23</v>
      </c>
      <c r="H25" s="40">
        <v>0.23</v>
      </c>
      <c r="I25" s="39">
        <v>0.27</v>
      </c>
      <c r="J25" s="40">
        <v>0.27</v>
      </c>
      <c r="K25" s="39">
        <v>0.25</v>
      </c>
      <c r="L25" s="40">
        <v>0.25</v>
      </c>
      <c r="M25" s="39">
        <v>0.25</v>
      </c>
      <c r="N25" s="39">
        <v>0</v>
      </c>
      <c r="O25" s="53">
        <v>0.83</v>
      </c>
    </row>
    <row r="26" spans="1:15" ht="45" x14ac:dyDescent="0.25">
      <c r="A26" s="74"/>
      <c r="B26" s="24" t="s">
        <v>561</v>
      </c>
      <c r="C26" s="25" t="s">
        <v>18</v>
      </c>
      <c r="D26" s="38">
        <v>4</v>
      </c>
      <c r="E26" s="38">
        <v>4</v>
      </c>
      <c r="F26" s="38">
        <v>4</v>
      </c>
      <c r="G26" s="39">
        <v>0.76</v>
      </c>
      <c r="H26" s="40">
        <v>0.19</v>
      </c>
      <c r="I26" s="39">
        <v>1.24</v>
      </c>
      <c r="J26" s="40">
        <v>0.31</v>
      </c>
      <c r="K26" s="39">
        <v>1</v>
      </c>
      <c r="L26" s="40">
        <v>0.25</v>
      </c>
      <c r="M26" s="39">
        <v>1</v>
      </c>
      <c r="N26" s="39">
        <v>0.5</v>
      </c>
      <c r="O26" s="53">
        <v>0.66700000000000004</v>
      </c>
    </row>
    <row r="27" spans="1:15" ht="22.5" x14ac:dyDescent="0.25">
      <c r="A27" s="74"/>
      <c r="B27" s="24" t="s">
        <v>562</v>
      </c>
      <c r="C27" s="25" t="s">
        <v>18</v>
      </c>
      <c r="D27" s="38">
        <v>0</v>
      </c>
      <c r="E27" s="38">
        <v>1</v>
      </c>
      <c r="F27" s="38">
        <v>1</v>
      </c>
      <c r="G27" s="39">
        <v>0.06</v>
      </c>
      <c r="H27" s="40">
        <v>0.06</v>
      </c>
      <c r="I27" s="39">
        <v>0.44</v>
      </c>
      <c r="J27" s="40">
        <v>0.44</v>
      </c>
      <c r="K27" s="39">
        <v>0.25</v>
      </c>
      <c r="L27" s="40">
        <v>0.25</v>
      </c>
      <c r="M27" s="39">
        <v>0.25</v>
      </c>
      <c r="N27" s="39">
        <v>6.3E-2</v>
      </c>
      <c r="O27" s="53">
        <v>0.125</v>
      </c>
    </row>
    <row r="28" spans="1:15" ht="22.5" x14ac:dyDescent="0.25">
      <c r="A28" s="74" t="s">
        <v>563</v>
      </c>
      <c r="B28" s="24" t="s">
        <v>564</v>
      </c>
      <c r="C28" s="25" t="s">
        <v>18</v>
      </c>
      <c r="D28" s="38">
        <v>0</v>
      </c>
      <c r="E28" s="38">
        <v>1</v>
      </c>
      <c r="F28" s="38">
        <v>1</v>
      </c>
      <c r="G28" s="39">
        <v>0.25</v>
      </c>
      <c r="H28" s="40">
        <v>0.25</v>
      </c>
      <c r="I28" s="39">
        <v>0.25</v>
      </c>
      <c r="J28" s="40">
        <v>0.25</v>
      </c>
      <c r="K28" s="39">
        <v>0.25</v>
      </c>
      <c r="L28" s="40">
        <v>0.25</v>
      </c>
      <c r="M28" s="39">
        <v>0.25</v>
      </c>
      <c r="N28" s="39">
        <v>0.08</v>
      </c>
      <c r="O28" s="53">
        <v>0.13700000000000001</v>
      </c>
    </row>
    <row r="29" spans="1:15" ht="22.5" x14ac:dyDescent="0.25">
      <c r="A29" s="74"/>
      <c r="B29" s="24" t="s">
        <v>565</v>
      </c>
      <c r="C29" s="25" t="s">
        <v>25</v>
      </c>
      <c r="D29" s="38">
        <v>0</v>
      </c>
      <c r="E29" s="38">
        <v>100</v>
      </c>
      <c r="F29" s="38">
        <v>100</v>
      </c>
      <c r="G29" s="39">
        <v>0</v>
      </c>
      <c r="H29" s="40">
        <v>0</v>
      </c>
      <c r="I29" s="39">
        <v>33</v>
      </c>
      <c r="J29" s="40">
        <v>0.33</v>
      </c>
      <c r="K29" s="39">
        <v>34</v>
      </c>
      <c r="L29" s="40">
        <v>0.34</v>
      </c>
      <c r="M29" s="39">
        <v>33</v>
      </c>
      <c r="N29" s="39">
        <v>0</v>
      </c>
      <c r="O29" s="53">
        <v>0</v>
      </c>
    </row>
    <row r="30" spans="1:15" ht="45" x14ac:dyDescent="0.25">
      <c r="A30" s="74" t="s">
        <v>566</v>
      </c>
      <c r="B30" s="24" t="s">
        <v>567</v>
      </c>
      <c r="C30" s="25" t="s">
        <v>25</v>
      </c>
      <c r="D30" s="38">
        <v>0</v>
      </c>
      <c r="E30" s="38">
        <v>100</v>
      </c>
      <c r="F30" s="38">
        <v>100</v>
      </c>
      <c r="G30" s="39">
        <v>15</v>
      </c>
      <c r="H30" s="40">
        <v>0.15</v>
      </c>
      <c r="I30" s="39">
        <v>34</v>
      </c>
      <c r="J30" s="40">
        <v>0.34</v>
      </c>
      <c r="K30" s="132">
        <v>34</v>
      </c>
      <c r="L30" s="40">
        <v>0.34</v>
      </c>
      <c r="M30" s="39">
        <v>17</v>
      </c>
      <c r="N30" s="39">
        <v>3.4</v>
      </c>
      <c r="O30" s="53">
        <v>13.6</v>
      </c>
    </row>
    <row r="31" spans="1:15" ht="33.75" x14ac:dyDescent="0.25">
      <c r="A31" s="74"/>
      <c r="B31" s="24" t="s">
        <v>568</v>
      </c>
      <c r="C31" s="25" t="s">
        <v>25</v>
      </c>
      <c r="D31" s="38">
        <v>0</v>
      </c>
      <c r="E31" s="38">
        <v>100</v>
      </c>
      <c r="F31" s="38">
        <v>100</v>
      </c>
      <c r="G31" s="39">
        <v>0</v>
      </c>
      <c r="H31" s="40">
        <v>0</v>
      </c>
      <c r="I31" s="39">
        <v>35</v>
      </c>
      <c r="J31" s="40">
        <v>0.35</v>
      </c>
      <c r="K31" s="132">
        <v>35</v>
      </c>
      <c r="L31" s="40">
        <v>0.35</v>
      </c>
      <c r="M31" s="39">
        <v>30</v>
      </c>
      <c r="N31" s="39">
        <v>6</v>
      </c>
      <c r="O31" s="53">
        <v>24</v>
      </c>
    </row>
    <row r="32" spans="1:15" ht="33.75" x14ac:dyDescent="0.25">
      <c r="A32" s="74"/>
      <c r="B32" s="24" t="s">
        <v>569</v>
      </c>
      <c r="C32" s="25" t="s">
        <v>18</v>
      </c>
      <c r="D32" s="38">
        <v>0</v>
      </c>
      <c r="E32" s="38">
        <v>1</v>
      </c>
      <c r="F32" s="38">
        <v>1</v>
      </c>
      <c r="G32" s="39">
        <v>0.15</v>
      </c>
      <c r="H32" s="40">
        <v>0.15</v>
      </c>
      <c r="I32" s="39">
        <v>0.4</v>
      </c>
      <c r="J32" s="40">
        <v>0.4</v>
      </c>
      <c r="K32" s="132">
        <v>0.3</v>
      </c>
      <c r="L32" s="40">
        <v>0.3</v>
      </c>
      <c r="M32" s="39">
        <v>0.14999999999999991</v>
      </c>
      <c r="N32" s="39">
        <v>0</v>
      </c>
      <c r="O32" s="53">
        <v>0</v>
      </c>
    </row>
    <row r="33" spans="1:15" ht="33.75" x14ac:dyDescent="0.25">
      <c r="A33" s="74"/>
      <c r="B33" s="24" t="s">
        <v>570</v>
      </c>
      <c r="C33" s="25" t="s">
        <v>18</v>
      </c>
      <c r="D33" s="38">
        <v>0</v>
      </c>
      <c r="E33" s="38">
        <v>1</v>
      </c>
      <c r="F33" s="38">
        <v>1</v>
      </c>
      <c r="G33" s="39">
        <v>0.25</v>
      </c>
      <c r="H33" s="40">
        <v>0.25</v>
      </c>
      <c r="I33" s="39">
        <v>0.25</v>
      </c>
      <c r="J33" s="40">
        <v>0.25</v>
      </c>
      <c r="K33" s="132">
        <v>0.25</v>
      </c>
      <c r="L33" s="40">
        <v>0.25</v>
      </c>
      <c r="M33" s="39">
        <v>0.25</v>
      </c>
      <c r="N33" s="39">
        <v>0</v>
      </c>
      <c r="O33" s="53">
        <v>0.15</v>
      </c>
    </row>
    <row r="34" spans="1:15" ht="33.75" x14ac:dyDescent="0.25">
      <c r="A34" s="74"/>
      <c r="B34" s="24" t="s">
        <v>571</v>
      </c>
      <c r="C34" s="25" t="s">
        <v>25</v>
      </c>
      <c r="D34" s="38">
        <v>0</v>
      </c>
      <c r="E34" s="38">
        <v>100</v>
      </c>
      <c r="F34" s="38">
        <v>100</v>
      </c>
      <c r="G34" s="39">
        <v>0</v>
      </c>
      <c r="H34" s="40">
        <v>0</v>
      </c>
      <c r="I34" s="39">
        <v>40</v>
      </c>
      <c r="J34" s="40">
        <v>0.4</v>
      </c>
      <c r="K34" s="132">
        <v>40</v>
      </c>
      <c r="L34" s="40">
        <v>0.4</v>
      </c>
      <c r="M34" s="39">
        <v>20</v>
      </c>
      <c r="N34" s="39">
        <v>0</v>
      </c>
      <c r="O34" s="53">
        <v>10</v>
      </c>
    </row>
    <row r="35" spans="1:15" ht="33.75" x14ac:dyDescent="0.25">
      <c r="A35" s="74"/>
      <c r="B35" s="24" t="s">
        <v>572</v>
      </c>
      <c r="C35" s="25" t="s">
        <v>18</v>
      </c>
      <c r="D35" s="38">
        <v>0</v>
      </c>
      <c r="E35" s="38">
        <v>1</v>
      </c>
      <c r="F35" s="38">
        <v>1</v>
      </c>
      <c r="G35" s="39">
        <v>0.15</v>
      </c>
      <c r="H35" s="40">
        <v>0.15</v>
      </c>
      <c r="I35" s="39">
        <v>0.3</v>
      </c>
      <c r="J35" s="40">
        <v>0.3</v>
      </c>
      <c r="K35" s="39">
        <v>0</v>
      </c>
      <c r="L35" s="40">
        <v>0</v>
      </c>
      <c r="M35" s="39">
        <v>0.55000000000000004</v>
      </c>
      <c r="N35" s="39">
        <v>0</v>
      </c>
      <c r="O35" s="53">
        <v>0</v>
      </c>
    </row>
    <row r="36" spans="1:15" ht="45" x14ac:dyDescent="0.25">
      <c r="A36" s="74"/>
      <c r="B36" s="24" t="s">
        <v>573</v>
      </c>
      <c r="C36" s="25" t="s">
        <v>18</v>
      </c>
      <c r="D36" s="38">
        <v>0</v>
      </c>
      <c r="E36" s="38">
        <v>1</v>
      </c>
      <c r="F36" s="38">
        <v>1</v>
      </c>
      <c r="G36" s="39">
        <v>0.2</v>
      </c>
      <c r="H36" s="40">
        <v>0.2</v>
      </c>
      <c r="I36" s="39">
        <v>0.4</v>
      </c>
      <c r="J36" s="40">
        <v>0.4</v>
      </c>
      <c r="K36" s="39">
        <v>0.1</v>
      </c>
      <c r="L36" s="40">
        <v>0.1</v>
      </c>
      <c r="M36" s="39">
        <v>0.29999999999999993</v>
      </c>
      <c r="N36" s="39">
        <v>0</v>
      </c>
      <c r="O36" s="53">
        <v>0</v>
      </c>
    </row>
    <row r="37" spans="1:15" ht="33.75" x14ac:dyDescent="0.25">
      <c r="A37" s="74"/>
      <c r="B37" s="24" t="s">
        <v>574</v>
      </c>
      <c r="C37" s="25" t="s">
        <v>18</v>
      </c>
      <c r="D37" s="38">
        <v>0</v>
      </c>
      <c r="E37" s="38">
        <v>8</v>
      </c>
      <c r="F37" s="38">
        <v>8</v>
      </c>
      <c r="G37" s="39">
        <v>2</v>
      </c>
      <c r="H37" s="40">
        <v>0.25</v>
      </c>
      <c r="I37" s="39">
        <v>2</v>
      </c>
      <c r="J37" s="40">
        <v>0.25</v>
      </c>
      <c r="K37" s="39">
        <v>2</v>
      </c>
      <c r="L37" s="40">
        <v>0.25</v>
      </c>
      <c r="M37" s="39">
        <v>2</v>
      </c>
      <c r="N37" s="39">
        <v>0</v>
      </c>
      <c r="O37" s="53">
        <v>2</v>
      </c>
    </row>
    <row r="38" spans="1:15" ht="22.5" x14ac:dyDescent="0.25">
      <c r="A38" s="74" t="s">
        <v>575</v>
      </c>
      <c r="B38" s="24" t="s">
        <v>576</v>
      </c>
      <c r="C38" s="25" t="s">
        <v>18</v>
      </c>
      <c r="D38" s="38">
        <v>0</v>
      </c>
      <c r="E38" s="38">
        <v>1</v>
      </c>
      <c r="F38" s="38">
        <v>1</v>
      </c>
      <c r="G38" s="39">
        <v>0</v>
      </c>
      <c r="H38" s="40">
        <v>0</v>
      </c>
      <c r="I38" s="38">
        <v>0.24</v>
      </c>
      <c r="J38" s="40">
        <v>0.24</v>
      </c>
      <c r="K38" s="132">
        <v>0.53600000000000003</v>
      </c>
      <c r="L38" s="40">
        <v>0.53600000000000003</v>
      </c>
      <c r="M38" s="39">
        <v>0.22399999999999998</v>
      </c>
      <c r="N38" s="39">
        <v>2.5000000000000001E-2</v>
      </c>
      <c r="O38" s="53">
        <v>0.13700000000000001</v>
      </c>
    </row>
    <row r="39" spans="1:15" x14ac:dyDescent="0.25">
      <c r="A39" s="74"/>
      <c r="B39" s="24" t="s">
        <v>577</v>
      </c>
      <c r="C39" s="25" t="s">
        <v>18</v>
      </c>
      <c r="D39" s="38">
        <v>0</v>
      </c>
      <c r="E39" s="38">
        <v>1</v>
      </c>
      <c r="F39" s="38">
        <v>1</v>
      </c>
      <c r="G39" s="39">
        <v>0.15</v>
      </c>
      <c r="H39" s="40">
        <v>0.15</v>
      </c>
      <c r="I39" s="38">
        <v>0.3</v>
      </c>
      <c r="J39" s="40">
        <v>0.3</v>
      </c>
      <c r="K39" s="132">
        <v>0.38500000000000001</v>
      </c>
      <c r="L39" s="40">
        <v>0.38500000000000001</v>
      </c>
      <c r="M39" s="39">
        <v>0.16500000000000004</v>
      </c>
      <c r="N39" s="39">
        <v>3.2000000000000001E-2</v>
      </c>
      <c r="O39" s="53">
        <v>0.107</v>
      </c>
    </row>
    <row r="40" spans="1:15" ht="33.75" x14ac:dyDescent="0.25">
      <c r="A40" s="24" t="s">
        <v>578</v>
      </c>
      <c r="B40" s="24" t="s">
        <v>579</v>
      </c>
      <c r="C40" s="25" t="s">
        <v>18</v>
      </c>
      <c r="D40" s="38">
        <v>0</v>
      </c>
      <c r="E40" s="38">
        <v>0.5</v>
      </c>
      <c r="F40" s="38">
        <v>0.5</v>
      </c>
      <c r="G40" s="39">
        <v>0.1</v>
      </c>
      <c r="H40" s="40">
        <v>0.2</v>
      </c>
      <c r="I40" s="39">
        <v>0.13</v>
      </c>
      <c r="J40" s="40">
        <v>0.26</v>
      </c>
      <c r="K40" s="39">
        <v>0.27</v>
      </c>
      <c r="L40" s="40">
        <v>0.54</v>
      </c>
      <c r="M40" s="39">
        <v>0</v>
      </c>
      <c r="N40" s="39">
        <v>0</v>
      </c>
      <c r="O40" s="53">
        <v>0</v>
      </c>
    </row>
  </sheetData>
  <mergeCells count="18">
    <mergeCell ref="A30:A37"/>
    <mergeCell ref="A38:A39"/>
    <mergeCell ref="M2:O2"/>
    <mergeCell ref="A4:A11"/>
    <mergeCell ref="A12:A20"/>
    <mergeCell ref="A21:A23"/>
    <mergeCell ref="A24:A27"/>
    <mergeCell ref="A28:A29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8"/>
  <sheetViews>
    <sheetView topLeftCell="A4" workbookViewId="0">
      <selection activeCell="E44" sqref="E44"/>
    </sheetView>
  </sheetViews>
  <sheetFormatPr baseColWidth="10" defaultRowHeight="15" x14ac:dyDescent="0.25"/>
  <cols>
    <col min="1" max="1" width="22.42578125" customWidth="1"/>
    <col min="2" max="2" width="23.28515625" customWidth="1"/>
    <col min="3" max="3" width="10.140625" customWidth="1"/>
    <col min="4" max="4" width="8.28515625" customWidth="1"/>
    <col min="5" max="5" width="8" customWidth="1"/>
    <col min="6" max="6" width="8.140625" customWidth="1"/>
    <col min="7" max="7" width="8.85546875" customWidth="1"/>
    <col min="8" max="8" width="6.85546875" customWidth="1"/>
    <col min="9" max="9" width="7.42578125" customWidth="1"/>
    <col min="10" max="10" width="6" customWidth="1"/>
    <col min="11" max="11" width="7.42578125" customWidth="1"/>
    <col min="12" max="12" width="7.7109375" customWidth="1"/>
    <col min="13" max="14" width="7.28515625" customWidth="1"/>
  </cols>
  <sheetData>
    <row r="1" spans="1:15" ht="60" customHeight="1" x14ac:dyDescent="0.25">
      <c r="A1" s="133" t="s">
        <v>580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25">
      <c r="A2" s="124" t="s">
        <v>1</v>
      </c>
      <c r="B2" s="125" t="s">
        <v>2</v>
      </c>
      <c r="C2" s="125" t="s">
        <v>3</v>
      </c>
      <c r="D2" s="125" t="s">
        <v>4</v>
      </c>
      <c r="E2" s="125" t="s">
        <v>5</v>
      </c>
      <c r="F2" s="125" t="s">
        <v>6</v>
      </c>
      <c r="G2" s="124" t="s">
        <v>7</v>
      </c>
      <c r="H2" s="124"/>
      <c r="I2" s="124" t="s">
        <v>8</v>
      </c>
      <c r="J2" s="124"/>
      <c r="K2" s="124" t="s">
        <v>9</v>
      </c>
      <c r="L2" s="124"/>
      <c r="M2" s="124">
        <v>2019</v>
      </c>
      <c r="N2" s="124"/>
      <c r="O2" s="124"/>
    </row>
    <row r="3" spans="1:15" ht="33.75" x14ac:dyDescent="0.25">
      <c r="A3" s="124"/>
      <c r="B3" s="125"/>
      <c r="C3" s="125"/>
      <c r="D3" s="125"/>
      <c r="E3" s="125"/>
      <c r="F3" s="125"/>
      <c r="G3" s="127" t="s">
        <v>10</v>
      </c>
      <c r="H3" s="127" t="s">
        <v>11</v>
      </c>
      <c r="I3" s="34" t="s">
        <v>12</v>
      </c>
      <c r="J3" s="34" t="s">
        <v>11</v>
      </c>
      <c r="K3" s="34" t="s">
        <v>12</v>
      </c>
      <c r="L3" s="34" t="s">
        <v>11</v>
      </c>
      <c r="M3" s="34" t="s">
        <v>13</v>
      </c>
      <c r="N3" s="34" t="s">
        <v>14</v>
      </c>
      <c r="O3" s="34" t="s">
        <v>15</v>
      </c>
    </row>
    <row r="4" spans="1:15" ht="22.5" x14ac:dyDescent="0.25">
      <c r="A4" s="59" t="s">
        <v>581</v>
      </c>
      <c r="B4" s="34" t="s">
        <v>582</v>
      </c>
      <c r="C4" s="60" t="s">
        <v>25</v>
      </c>
      <c r="D4" s="128">
        <v>0</v>
      </c>
      <c r="E4" s="128">
        <v>100</v>
      </c>
      <c r="F4" s="128">
        <v>100</v>
      </c>
      <c r="G4" s="113">
        <v>15</v>
      </c>
      <c r="H4" s="129">
        <v>0.15</v>
      </c>
      <c r="I4" s="113">
        <v>28</v>
      </c>
      <c r="J4" s="129">
        <v>0.28000000000000003</v>
      </c>
      <c r="K4" s="113">
        <v>28</v>
      </c>
      <c r="L4" s="129">
        <v>0.28000000000000003</v>
      </c>
      <c r="M4" s="113">
        <v>29</v>
      </c>
      <c r="N4" s="134" t="s">
        <v>583</v>
      </c>
      <c r="O4" s="134">
        <v>6.96</v>
      </c>
    </row>
    <row r="5" spans="1:15" ht="56.25" x14ac:dyDescent="0.25">
      <c r="A5" s="59"/>
      <c r="B5" s="34" t="s">
        <v>584</v>
      </c>
      <c r="C5" s="60" t="s">
        <v>25</v>
      </c>
      <c r="D5" s="128">
        <v>0</v>
      </c>
      <c r="E5" s="128">
        <v>100</v>
      </c>
      <c r="F5" s="128">
        <v>100</v>
      </c>
      <c r="G5" s="113">
        <v>24.8</v>
      </c>
      <c r="H5" s="129">
        <v>0.248</v>
      </c>
      <c r="I5" s="113">
        <v>25.2</v>
      </c>
      <c r="J5" s="129">
        <v>0.252</v>
      </c>
      <c r="K5" s="113">
        <v>25</v>
      </c>
      <c r="L5" s="129">
        <v>0.25</v>
      </c>
      <c r="M5" s="135">
        <v>25</v>
      </c>
      <c r="N5" s="134">
        <v>7.42</v>
      </c>
      <c r="O5" s="134">
        <v>12.45</v>
      </c>
    </row>
    <row r="6" spans="1:15" ht="56.25" x14ac:dyDescent="0.25">
      <c r="A6" s="59" t="s">
        <v>585</v>
      </c>
      <c r="B6" s="34" t="s">
        <v>586</v>
      </c>
      <c r="C6" s="60" t="s">
        <v>18</v>
      </c>
      <c r="D6" s="128">
        <v>4</v>
      </c>
      <c r="E6" s="128">
        <v>4</v>
      </c>
      <c r="F6" s="128">
        <v>4</v>
      </c>
      <c r="G6" s="113">
        <v>1</v>
      </c>
      <c r="H6" s="129">
        <v>0.25</v>
      </c>
      <c r="I6" s="113">
        <v>1</v>
      </c>
      <c r="J6" s="129">
        <v>0.25</v>
      </c>
      <c r="K6" s="113">
        <v>1</v>
      </c>
      <c r="L6" s="129">
        <v>0.25</v>
      </c>
      <c r="M6" s="113">
        <v>1</v>
      </c>
      <c r="N6" s="134">
        <v>0.1</v>
      </c>
      <c r="O6" s="134">
        <v>0.55000000000000004</v>
      </c>
    </row>
    <row r="7" spans="1:15" ht="56.25" x14ac:dyDescent="0.25">
      <c r="A7" s="59"/>
      <c r="B7" s="34" t="s">
        <v>587</v>
      </c>
      <c r="C7" s="60" t="s">
        <v>18</v>
      </c>
      <c r="D7" s="128">
        <v>4</v>
      </c>
      <c r="E7" s="128">
        <v>4</v>
      </c>
      <c r="F7" s="128">
        <v>4</v>
      </c>
      <c r="G7" s="113">
        <v>1</v>
      </c>
      <c r="H7" s="129">
        <v>0.25</v>
      </c>
      <c r="I7" s="113">
        <v>1</v>
      </c>
      <c r="J7" s="129">
        <v>0.25</v>
      </c>
      <c r="K7" s="113">
        <v>1</v>
      </c>
      <c r="L7" s="129">
        <v>0.25</v>
      </c>
      <c r="M7" s="113">
        <v>1</v>
      </c>
      <c r="N7" s="134">
        <v>0</v>
      </c>
      <c r="O7" s="134">
        <v>0</v>
      </c>
    </row>
    <row r="8" spans="1:15" ht="67.5" x14ac:dyDescent="0.25">
      <c r="A8" s="59"/>
      <c r="B8" s="34" t="s">
        <v>588</v>
      </c>
      <c r="C8" s="60" t="s">
        <v>18</v>
      </c>
      <c r="D8" s="128">
        <v>4</v>
      </c>
      <c r="E8" s="128">
        <v>4</v>
      </c>
      <c r="F8" s="128">
        <v>4</v>
      </c>
      <c r="G8" s="113">
        <v>1</v>
      </c>
      <c r="H8" s="129">
        <v>0.25</v>
      </c>
      <c r="I8" s="113">
        <v>1</v>
      </c>
      <c r="J8" s="129">
        <v>0.25</v>
      </c>
      <c r="K8" s="113">
        <v>1</v>
      </c>
      <c r="L8" s="129">
        <v>0.25</v>
      </c>
      <c r="M8" s="113">
        <v>1</v>
      </c>
      <c r="N8" s="134">
        <v>0</v>
      </c>
      <c r="O8" s="134">
        <v>0.5</v>
      </c>
    </row>
    <row r="9" spans="1:15" ht="33.75" x14ac:dyDescent="0.25">
      <c r="A9" s="59"/>
      <c r="B9" s="34" t="s">
        <v>589</v>
      </c>
      <c r="C9" s="60" t="s">
        <v>18</v>
      </c>
      <c r="D9" s="128">
        <v>4</v>
      </c>
      <c r="E9" s="128">
        <v>4</v>
      </c>
      <c r="F9" s="128">
        <v>4</v>
      </c>
      <c r="G9" s="113">
        <v>1</v>
      </c>
      <c r="H9" s="129">
        <v>0.25</v>
      </c>
      <c r="I9" s="113">
        <v>1</v>
      </c>
      <c r="J9" s="129">
        <v>0.25</v>
      </c>
      <c r="K9" s="113">
        <v>1</v>
      </c>
      <c r="L9" s="129">
        <v>0.25</v>
      </c>
      <c r="M9" s="113">
        <v>1</v>
      </c>
      <c r="N9" s="134">
        <v>0</v>
      </c>
      <c r="O9" s="134">
        <v>0</v>
      </c>
    </row>
    <row r="10" spans="1:15" ht="33.75" x14ac:dyDescent="0.25">
      <c r="A10" s="59"/>
      <c r="B10" s="34" t="s">
        <v>590</v>
      </c>
      <c r="C10" s="60" t="s">
        <v>18</v>
      </c>
      <c r="D10" s="128">
        <v>4</v>
      </c>
      <c r="E10" s="128">
        <v>4</v>
      </c>
      <c r="F10" s="128">
        <v>4</v>
      </c>
      <c r="G10" s="113">
        <v>1</v>
      </c>
      <c r="H10" s="129">
        <v>0.25</v>
      </c>
      <c r="I10" s="113">
        <v>1</v>
      </c>
      <c r="J10" s="129">
        <v>0.25</v>
      </c>
      <c r="K10" s="113">
        <v>1</v>
      </c>
      <c r="L10" s="129">
        <v>0.25</v>
      </c>
      <c r="M10" s="113">
        <v>1</v>
      </c>
      <c r="N10" s="136">
        <v>1</v>
      </c>
      <c r="O10" s="134">
        <v>1</v>
      </c>
    </row>
    <row r="11" spans="1:15" ht="45" x14ac:dyDescent="0.25">
      <c r="A11" s="59" t="s">
        <v>591</v>
      </c>
      <c r="B11" s="34" t="s">
        <v>592</v>
      </c>
      <c r="C11" s="60" t="s">
        <v>18</v>
      </c>
      <c r="D11" s="128">
        <v>1</v>
      </c>
      <c r="E11" s="128">
        <v>1</v>
      </c>
      <c r="F11" s="128">
        <v>1</v>
      </c>
      <c r="G11" s="113">
        <v>0</v>
      </c>
      <c r="H11" s="129">
        <v>0</v>
      </c>
      <c r="I11" s="113">
        <v>0.33</v>
      </c>
      <c r="J11" s="129">
        <v>0.33</v>
      </c>
      <c r="K11" s="113">
        <v>0.33</v>
      </c>
      <c r="L11" s="129">
        <v>0.33</v>
      </c>
      <c r="M11" s="113">
        <v>0.33999999999999997</v>
      </c>
      <c r="N11" s="137">
        <v>7.4999999999999997E-2</v>
      </c>
      <c r="O11" s="134">
        <v>0.17</v>
      </c>
    </row>
    <row r="12" spans="1:15" ht="56.25" x14ac:dyDescent="0.25">
      <c r="A12" s="59"/>
      <c r="B12" s="34" t="s">
        <v>593</v>
      </c>
      <c r="C12" s="60" t="s">
        <v>18</v>
      </c>
      <c r="D12" s="128">
        <v>1</v>
      </c>
      <c r="E12" s="128">
        <v>1</v>
      </c>
      <c r="F12" s="128">
        <v>1</v>
      </c>
      <c r="G12" s="113">
        <v>0.25</v>
      </c>
      <c r="H12" s="129">
        <v>0.25</v>
      </c>
      <c r="I12" s="113">
        <v>0.25</v>
      </c>
      <c r="J12" s="129">
        <v>0.25</v>
      </c>
      <c r="K12" s="113">
        <v>0.25</v>
      </c>
      <c r="L12" s="129">
        <v>0.25</v>
      </c>
      <c r="M12" s="113">
        <v>0.25</v>
      </c>
      <c r="N12" s="134">
        <v>0.05</v>
      </c>
      <c r="O12" s="134">
        <v>0.13</v>
      </c>
    </row>
    <row r="13" spans="1:15" ht="78.75" x14ac:dyDescent="0.25">
      <c r="A13" s="59"/>
      <c r="B13" s="34" t="s">
        <v>594</v>
      </c>
      <c r="C13" s="60" t="s">
        <v>18</v>
      </c>
      <c r="D13" s="128">
        <v>1</v>
      </c>
      <c r="E13" s="128">
        <v>1</v>
      </c>
      <c r="F13" s="128">
        <v>1</v>
      </c>
      <c r="G13" s="113">
        <v>0</v>
      </c>
      <c r="H13" s="129">
        <v>0</v>
      </c>
      <c r="I13" s="113">
        <v>0.33</v>
      </c>
      <c r="J13" s="129">
        <v>0.33</v>
      </c>
      <c r="K13" s="113">
        <v>0.33</v>
      </c>
      <c r="L13" s="129">
        <v>0.33</v>
      </c>
      <c r="M13" s="113">
        <v>0.33999999999999997</v>
      </c>
      <c r="N13" s="134">
        <v>0</v>
      </c>
      <c r="O13" s="134">
        <v>0</v>
      </c>
    </row>
    <row r="14" spans="1:15" ht="56.25" x14ac:dyDescent="0.25">
      <c r="A14" s="59"/>
      <c r="B14" s="34" t="s">
        <v>595</v>
      </c>
      <c r="C14" s="60" t="s">
        <v>18</v>
      </c>
      <c r="D14" s="128">
        <v>1</v>
      </c>
      <c r="E14" s="128">
        <v>1</v>
      </c>
      <c r="F14" s="128">
        <v>1</v>
      </c>
      <c r="G14" s="113">
        <v>0.25</v>
      </c>
      <c r="H14" s="129">
        <v>0.25</v>
      </c>
      <c r="I14" s="113">
        <v>0.25</v>
      </c>
      <c r="J14" s="129">
        <v>0.25</v>
      </c>
      <c r="K14" s="113">
        <v>0.25</v>
      </c>
      <c r="L14" s="129">
        <v>0.25</v>
      </c>
      <c r="M14" s="113">
        <v>0.25</v>
      </c>
      <c r="N14" s="134">
        <v>0.05</v>
      </c>
      <c r="O14" s="134">
        <v>0.13</v>
      </c>
    </row>
    <row r="15" spans="1:15" ht="90" x14ac:dyDescent="0.25">
      <c r="A15" s="59"/>
      <c r="B15" s="34" t="s">
        <v>596</v>
      </c>
      <c r="C15" s="60" t="s">
        <v>18</v>
      </c>
      <c r="D15" s="128">
        <v>0</v>
      </c>
      <c r="E15" s="128">
        <v>1</v>
      </c>
      <c r="F15" s="128">
        <v>1</v>
      </c>
      <c r="G15" s="113">
        <v>0.25</v>
      </c>
      <c r="H15" s="129">
        <v>0.25</v>
      </c>
      <c r="I15" s="113">
        <v>0.25</v>
      </c>
      <c r="J15" s="129">
        <v>0.25</v>
      </c>
      <c r="K15" s="113">
        <v>0.25</v>
      </c>
      <c r="L15" s="129">
        <v>0.25</v>
      </c>
      <c r="M15" s="113">
        <v>0.25</v>
      </c>
      <c r="N15" s="134">
        <v>0</v>
      </c>
      <c r="O15" s="134">
        <v>0</v>
      </c>
    </row>
    <row r="16" spans="1:15" ht="45" x14ac:dyDescent="0.25">
      <c r="A16" s="59"/>
      <c r="B16" s="34" t="s">
        <v>597</v>
      </c>
      <c r="C16" s="60" t="s">
        <v>18</v>
      </c>
      <c r="D16" s="128">
        <v>1</v>
      </c>
      <c r="E16" s="128">
        <v>1</v>
      </c>
      <c r="F16" s="128">
        <v>1</v>
      </c>
      <c r="G16" s="113">
        <v>0.25</v>
      </c>
      <c r="H16" s="129">
        <v>0.25</v>
      </c>
      <c r="I16" s="113">
        <v>0.25</v>
      </c>
      <c r="J16" s="129">
        <v>0.25</v>
      </c>
      <c r="K16" s="113">
        <v>0.25</v>
      </c>
      <c r="L16" s="129">
        <v>0.25</v>
      </c>
      <c r="M16" s="113">
        <v>0.25</v>
      </c>
      <c r="N16" s="134">
        <v>4.0000000000000001E-3</v>
      </c>
      <c r="O16" s="134">
        <v>0.1</v>
      </c>
    </row>
    <row r="17" spans="1:15" ht="33.75" x14ac:dyDescent="0.25">
      <c r="A17" s="59"/>
      <c r="B17" s="34" t="s">
        <v>598</v>
      </c>
      <c r="C17" s="60" t="s">
        <v>18</v>
      </c>
      <c r="D17" s="128">
        <v>0</v>
      </c>
      <c r="E17" s="128">
        <v>1</v>
      </c>
      <c r="F17" s="128">
        <v>1</v>
      </c>
      <c r="G17" s="113">
        <v>0</v>
      </c>
      <c r="H17" s="129">
        <v>0</v>
      </c>
      <c r="I17" s="113">
        <v>0</v>
      </c>
      <c r="J17" s="129">
        <v>0</v>
      </c>
      <c r="K17" s="113">
        <v>1</v>
      </c>
      <c r="L17" s="129">
        <v>1</v>
      </c>
      <c r="M17" s="113">
        <v>0</v>
      </c>
      <c r="N17" s="134">
        <v>0</v>
      </c>
      <c r="O17" s="134">
        <v>0</v>
      </c>
    </row>
    <row r="18" spans="1:15" ht="33.75" x14ac:dyDescent="0.25">
      <c r="A18" s="66" t="s">
        <v>599</v>
      </c>
      <c r="B18" s="34" t="s">
        <v>600</v>
      </c>
      <c r="C18" s="60" t="s">
        <v>18</v>
      </c>
      <c r="D18" s="128">
        <v>0</v>
      </c>
      <c r="E18" s="128">
        <v>1</v>
      </c>
      <c r="F18" s="128">
        <v>1</v>
      </c>
      <c r="G18" s="113">
        <v>0.25</v>
      </c>
      <c r="H18" s="129">
        <v>0.25</v>
      </c>
      <c r="I18" s="113">
        <v>0.25</v>
      </c>
      <c r="J18" s="129">
        <v>0.25</v>
      </c>
      <c r="K18" s="113">
        <v>0.25</v>
      </c>
      <c r="L18" s="129">
        <v>0.25</v>
      </c>
      <c r="M18" s="113">
        <v>0.25</v>
      </c>
      <c r="N18" s="134">
        <v>0.03</v>
      </c>
      <c r="O18" s="134">
        <v>0.13</v>
      </c>
    </row>
    <row r="19" spans="1:15" ht="22.5" x14ac:dyDescent="0.25">
      <c r="A19" s="67"/>
      <c r="B19" s="34" t="s">
        <v>601</v>
      </c>
      <c r="C19" s="60" t="s">
        <v>18</v>
      </c>
      <c r="D19" s="128">
        <v>1</v>
      </c>
      <c r="E19" s="128">
        <v>1</v>
      </c>
      <c r="F19" s="128">
        <v>1</v>
      </c>
      <c r="G19" s="113">
        <v>0</v>
      </c>
      <c r="H19" s="129">
        <v>0</v>
      </c>
      <c r="I19" s="113">
        <v>0</v>
      </c>
      <c r="J19" s="129">
        <v>0</v>
      </c>
      <c r="K19" s="113">
        <v>0</v>
      </c>
      <c r="L19" s="129">
        <v>0</v>
      </c>
      <c r="M19" s="113">
        <v>1</v>
      </c>
      <c r="N19" s="134">
        <v>0</v>
      </c>
      <c r="O19" s="134">
        <v>0.33</v>
      </c>
    </row>
    <row r="20" spans="1:15" ht="67.5" x14ac:dyDescent="0.25">
      <c r="A20" s="67"/>
      <c r="B20" s="34" t="s">
        <v>602</v>
      </c>
      <c r="C20" s="60" t="s">
        <v>18</v>
      </c>
      <c r="D20" s="128">
        <v>7</v>
      </c>
      <c r="E20" s="128">
        <v>7</v>
      </c>
      <c r="F20" s="128">
        <v>28</v>
      </c>
      <c r="G20" s="113">
        <v>7</v>
      </c>
      <c r="H20" s="129">
        <v>0.25</v>
      </c>
      <c r="I20" s="113">
        <v>7</v>
      </c>
      <c r="J20" s="129">
        <v>0.25</v>
      </c>
      <c r="K20" s="113">
        <v>7</v>
      </c>
      <c r="L20" s="129">
        <v>0.25</v>
      </c>
      <c r="M20" s="113">
        <v>7</v>
      </c>
      <c r="N20" s="134">
        <v>1.82</v>
      </c>
      <c r="O20" s="134">
        <v>3.64</v>
      </c>
    </row>
    <row r="21" spans="1:15" ht="33.75" x14ac:dyDescent="0.25">
      <c r="A21" s="67"/>
      <c r="B21" s="34" t="s">
        <v>603</v>
      </c>
      <c r="C21" s="60" t="s">
        <v>18</v>
      </c>
      <c r="D21" s="128">
        <v>0</v>
      </c>
      <c r="E21" s="128">
        <v>1</v>
      </c>
      <c r="F21" s="128">
        <v>1</v>
      </c>
      <c r="G21" s="113">
        <v>0</v>
      </c>
      <c r="H21" s="129">
        <v>0</v>
      </c>
      <c r="I21" s="113">
        <v>0</v>
      </c>
      <c r="J21" s="129">
        <v>0</v>
      </c>
      <c r="K21" s="113">
        <v>0</v>
      </c>
      <c r="L21" s="129">
        <v>0</v>
      </c>
      <c r="M21" s="113">
        <v>1</v>
      </c>
      <c r="N21" s="134">
        <v>0</v>
      </c>
      <c r="O21" s="134">
        <v>0</v>
      </c>
    </row>
    <row r="22" spans="1:15" ht="33.75" x14ac:dyDescent="0.25">
      <c r="A22" s="67"/>
      <c r="B22" s="34" t="s">
        <v>604</v>
      </c>
      <c r="C22" s="60" t="s">
        <v>25</v>
      </c>
      <c r="D22" s="128">
        <v>0</v>
      </c>
      <c r="E22" s="128">
        <v>100</v>
      </c>
      <c r="F22" s="128">
        <v>100</v>
      </c>
      <c r="G22" s="113">
        <v>0</v>
      </c>
      <c r="H22" s="129">
        <v>0</v>
      </c>
      <c r="I22" s="113">
        <v>33</v>
      </c>
      <c r="J22" s="129">
        <v>0.33</v>
      </c>
      <c r="K22" s="113">
        <v>33</v>
      </c>
      <c r="L22" s="129">
        <v>0.33</v>
      </c>
      <c r="M22" s="113">
        <v>34</v>
      </c>
      <c r="N22" s="134">
        <v>11.56</v>
      </c>
      <c r="O22" s="134">
        <v>22.78</v>
      </c>
    </row>
    <row r="23" spans="1:15" ht="56.25" x14ac:dyDescent="0.25">
      <c r="A23" s="67"/>
      <c r="B23" s="34" t="s">
        <v>605</v>
      </c>
      <c r="C23" s="60" t="s">
        <v>18</v>
      </c>
      <c r="D23" s="128">
        <v>0</v>
      </c>
      <c r="E23" s="128">
        <v>1</v>
      </c>
      <c r="F23" s="128">
        <v>1</v>
      </c>
      <c r="G23" s="113">
        <v>0</v>
      </c>
      <c r="H23" s="129">
        <v>0</v>
      </c>
      <c r="I23" s="113">
        <v>0</v>
      </c>
      <c r="J23" s="129">
        <v>0</v>
      </c>
      <c r="K23" s="113">
        <v>0</v>
      </c>
      <c r="L23" s="129">
        <v>0</v>
      </c>
      <c r="M23" s="113">
        <v>1</v>
      </c>
      <c r="N23" s="134">
        <v>0</v>
      </c>
      <c r="O23" s="134">
        <v>0</v>
      </c>
    </row>
    <row r="24" spans="1:15" ht="56.25" x14ac:dyDescent="0.25">
      <c r="A24" s="67"/>
      <c r="B24" s="34" t="s">
        <v>606</v>
      </c>
      <c r="C24" s="60" t="s">
        <v>18</v>
      </c>
      <c r="D24" s="128">
        <v>3</v>
      </c>
      <c r="E24" s="128">
        <v>3</v>
      </c>
      <c r="F24" s="128">
        <v>12</v>
      </c>
      <c r="G24" s="113">
        <v>3</v>
      </c>
      <c r="H24" s="129">
        <v>0.25</v>
      </c>
      <c r="I24" s="113">
        <v>3</v>
      </c>
      <c r="J24" s="129">
        <v>0.25</v>
      </c>
      <c r="K24" s="113">
        <v>3</v>
      </c>
      <c r="L24" s="129">
        <v>0.25</v>
      </c>
      <c r="M24" s="113">
        <v>3</v>
      </c>
      <c r="N24" s="134">
        <v>0.88</v>
      </c>
      <c r="O24" s="134">
        <v>2.2599999999999998</v>
      </c>
    </row>
    <row r="25" spans="1:15" ht="45" x14ac:dyDescent="0.25">
      <c r="A25" s="67"/>
      <c r="B25" s="34" t="s">
        <v>607</v>
      </c>
      <c r="C25" s="60" t="s">
        <v>18</v>
      </c>
      <c r="D25" s="128">
        <v>0</v>
      </c>
      <c r="E25" s="128">
        <v>2</v>
      </c>
      <c r="F25" s="128">
        <v>2</v>
      </c>
      <c r="G25" s="113">
        <v>0</v>
      </c>
      <c r="H25" s="129">
        <v>0</v>
      </c>
      <c r="I25" s="113">
        <v>0</v>
      </c>
      <c r="J25" s="129">
        <v>0</v>
      </c>
      <c r="K25" s="113">
        <v>0</v>
      </c>
      <c r="L25" s="129">
        <v>0</v>
      </c>
      <c r="M25" s="113">
        <v>2</v>
      </c>
      <c r="N25" s="134">
        <v>0.2</v>
      </c>
      <c r="O25" s="134">
        <v>0.8</v>
      </c>
    </row>
    <row r="26" spans="1:15" ht="45" x14ac:dyDescent="0.25">
      <c r="A26" s="67"/>
      <c r="B26" s="34" t="s">
        <v>608</v>
      </c>
      <c r="C26" s="60" t="s">
        <v>18</v>
      </c>
      <c r="D26" s="128">
        <v>7</v>
      </c>
      <c r="E26" s="128">
        <v>7</v>
      </c>
      <c r="F26" s="128">
        <v>7</v>
      </c>
      <c r="G26" s="113">
        <v>1</v>
      </c>
      <c r="H26" s="129">
        <v>0.14285714285714285</v>
      </c>
      <c r="I26" s="113">
        <v>2</v>
      </c>
      <c r="J26" s="129">
        <v>0.2857142857142857</v>
      </c>
      <c r="K26" s="113">
        <v>2</v>
      </c>
      <c r="L26" s="129">
        <v>0.2857142857142857</v>
      </c>
      <c r="M26" s="113">
        <v>2</v>
      </c>
      <c r="N26" s="134">
        <v>0.4</v>
      </c>
      <c r="O26" s="134">
        <v>1.1000000000000001</v>
      </c>
    </row>
    <row r="27" spans="1:15" ht="22.5" x14ac:dyDescent="0.25">
      <c r="A27" s="69"/>
      <c r="B27" s="34" t="s">
        <v>609</v>
      </c>
      <c r="C27" s="60" t="s">
        <v>18</v>
      </c>
      <c r="D27" s="128">
        <v>21120</v>
      </c>
      <c r="E27" s="128">
        <v>24775</v>
      </c>
      <c r="F27" s="128">
        <v>99100</v>
      </c>
      <c r="G27" s="113">
        <v>18600</v>
      </c>
      <c r="H27" s="129">
        <v>0.75075681130171545</v>
      </c>
      <c r="I27" s="113">
        <v>18600</v>
      </c>
      <c r="J27" s="129">
        <v>0.75075681130171545</v>
      </c>
      <c r="K27" s="113">
        <v>18600</v>
      </c>
      <c r="L27" s="129">
        <v>0.18768920282542886</v>
      </c>
      <c r="M27" s="113">
        <v>18600</v>
      </c>
      <c r="N27" s="136">
        <v>5208</v>
      </c>
      <c r="O27" s="134">
        <v>9672</v>
      </c>
    </row>
    <row r="28" spans="1:15" ht="56.25" x14ac:dyDescent="0.25">
      <c r="A28" s="59" t="s">
        <v>610</v>
      </c>
      <c r="B28" s="34" t="s">
        <v>611</v>
      </c>
      <c r="C28" s="60" t="s">
        <v>18</v>
      </c>
      <c r="D28" s="128">
        <v>1</v>
      </c>
      <c r="E28" s="128">
        <v>1</v>
      </c>
      <c r="F28" s="128">
        <v>1</v>
      </c>
      <c r="G28" s="113">
        <v>0.25</v>
      </c>
      <c r="H28" s="129">
        <v>0.25</v>
      </c>
      <c r="I28" s="113">
        <v>0.25</v>
      </c>
      <c r="J28" s="129">
        <v>0.25</v>
      </c>
      <c r="K28" s="113">
        <v>0.25</v>
      </c>
      <c r="L28" s="129">
        <v>0.25</v>
      </c>
      <c r="M28" s="113">
        <v>0.25</v>
      </c>
      <c r="N28" s="134">
        <v>0.1</v>
      </c>
      <c r="O28" s="134">
        <v>0.1</v>
      </c>
    </row>
    <row r="29" spans="1:15" ht="45" x14ac:dyDescent="0.25">
      <c r="A29" s="59"/>
      <c r="B29" s="34" t="s">
        <v>612</v>
      </c>
      <c r="C29" s="60" t="s">
        <v>18</v>
      </c>
      <c r="D29" s="128">
        <v>1</v>
      </c>
      <c r="E29" s="128">
        <v>1</v>
      </c>
      <c r="F29" s="128">
        <v>1</v>
      </c>
      <c r="G29" s="113">
        <v>0.25</v>
      </c>
      <c r="H29" s="129">
        <v>0.25</v>
      </c>
      <c r="I29" s="113">
        <v>0.25</v>
      </c>
      <c r="J29" s="129">
        <v>0.25</v>
      </c>
      <c r="K29" s="113">
        <v>0.25</v>
      </c>
      <c r="L29" s="129">
        <v>0.25</v>
      </c>
      <c r="M29" s="113">
        <v>0.25</v>
      </c>
      <c r="N29" s="134">
        <v>0.03</v>
      </c>
      <c r="O29" s="134">
        <v>0.1</v>
      </c>
    </row>
    <row r="30" spans="1:15" ht="33.75" x14ac:dyDescent="0.25">
      <c r="A30" s="59" t="s">
        <v>610</v>
      </c>
      <c r="B30" s="34" t="s">
        <v>613</v>
      </c>
      <c r="C30" s="60" t="s">
        <v>18</v>
      </c>
      <c r="D30" s="128">
        <v>1</v>
      </c>
      <c r="E30" s="128">
        <v>1</v>
      </c>
      <c r="F30" s="128">
        <v>1</v>
      </c>
      <c r="G30" s="113">
        <v>0.25</v>
      </c>
      <c r="H30" s="129">
        <v>0.25</v>
      </c>
      <c r="I30" s="113">
        <v>0.25</v>
      </c>
      <c r="J30" s="129">
        <v>0.25</v>
      </c>
      <c r="K30" s="113">
        <v>0.25</v>
      </c>
      <c r="L30" s="129">
        <v>0.25</v>
      </c>
      <c r="M30" s="113">
        <v>0.25</v>
      </c>
      <c r="N30" s="134">
        <v>0.03</v>
      </c>
      <c r="O30" s="134">
        <v>0.08</v>
      </c>
    </row>
    <row r="31" spans="1:15" ht="33.75" x14ac:dyDescent="0.25">
      <c r="A31" s="59"/>
      <c r="B31" s="34" t="s">
        <v>614</v>
      </c>
      <c r="C31" s="60" t="s">
        <v>18</v>
      </c>
      <c r="D31" s="128">
        <v>1</v>
      </c>
      <c r="E31" s="128">
        <v>1</v>
      </c>
      <c r="F31" s="128">
        <v>1</v>
      </c>
      <c r="G31" s="113">
        <v>0.25</v>
      </c>
      <c r="H31" s="129">
        <v>0.25</v>
      </c>
      <c r="I31" s="113">
        <v>0.25</v>
      </c>
      <c r="J31" s="129">
        <v>0.25</v>
      </c>
      <c r="K31" s="113">
        <v>0.25</v>
      </c>
      <c r="L31" s="129">
        <v>0.25</v>
      </c>
      <c r="M31" s="113">
        <v>0.25</v>
      </c>
      <c r="N31" s="134">
        <v>0</v>
      </c>
      <c r="O31" s="134">
        <v>0.15</v>
      </c>
    </row>
    <row r="32" spans="1:15" ht="33.75" x14ac:dyDescent="0.25">
      <c r="A32" s="59" t="s">
        <v>615</v>
      </c>
      <c r="B32" s="34" t="s">
        <v>616</v>
      </c>
      <c r="C32" s="60" t="s">
        <v>18</v>
      </c>
      <c r="D32" s="128">
        <v>1</v>
      </c>
      <c r="E32" s="128">
        <v>1</v>
      </c>
      <c r="F32" s="128">
        <v>1</v>
      </c>
      <c r="G32" s="113">
        <v>0.25</v>
      </c>
      <c r="H32" s="129">
        <v>0.25</v>
      </c>
      <c r="I32" s="113">
        <v>0.25</v>
      </c>
      <c r="J32" s="129">
        <v>0.25</v>
      </c>
      <c r="K32" s="113">
        <v>0.25</v>
      </c>
      <c r="L32" s="129">
        <v>0.25</v>
      </c>
      <c r="M32" s="113">
        <v>0.25</v>
      </c>
      <c r="N32" s="134">
        <v>0.06</v>
      </c>
      <c r="O32" s="134">
        <v>0.12</v>
      </c>
    </row>
    <row r="33" spans="1:15" ht="67.5" x14ac:dyDescent="0.25">
      <c r="A33" s="59"/>
      <c r="B33" s="34" t="s">
        <v>617</v>
      </c>
      <c r="C33" s="60" t="s">
        <v>18</v>
      </c>
      <c r="D33" s="128">
        <v>1</v>
      </c>
      <c r="E33" s="128">
        <v>1</v>
      </c>
      <c r="F33" s="128">
        <v>1</v>
      </c>
      <c r="G33" s="113">
        <v>0.25</v>
      </c>
      <c r="H33" s="129">
        <v>0.25</v>
      </c>
      <c r="I33" s="113">
        <v>0.25</v>
      </c>
      <c r="J33" s="129">
        <v>0.25</v>
      </c>
      <c r="K33" s="113">
        <v>0.25</v>
      </c>
      <c r="L33" s="129">
        <v>0.25</v>
      </c>
      <c r="M33" s="113">
        <v>0.25</v>
      </c>
      <c r="N33" s="134">
        <v>0</v>
      </c>
      <c r="O33" s="134">
        <v>0.08</v>
      </c>
    </row>
    <row r="34" spans="1:15" ht="45" x14ac:dyDescent="0.25">
      <c r="A34" s="59"/>
      <c r="B34" s="34" t="s">
        <v>618</v>
      </c>
      <c r="C34" s="60" t="s">
        <v>25</v>
      </c>
      <c r="D34" s="128">
        <v>40</v>
      </c>
      <c r="E34" s="128">
        <v>100</v>
      </c>
      <c r="F34" s="128">
        <v>100</v>
      </c>
      <c r="G34" s="113">
        <v>25</v>
      </c>
      <c r="H34" s="129">
        <v>0.25</v>
      </c>
      <c r="I34" s="113">
        <v>25</v>
      </c>
      <c r="J34" s="129">
        <v>0.25</v>
      </c>
      <c r="K34" s="113">
        <v>25</v>
      </c>
      <c r="L34" s="129">
        <v>0.25</v>
      </c>
      <c r="M34" s="113">
        <v>49.75</v>
      </c>
      <c r="N34" s="134">
        <v>7.91</v>
      </c>
      <c r="O34" s="134">
        <v>15.82</v>
      </c>
    </row>
    <row r="35" spans="1:15" ht="22.5" x14ac:dyDescent="0.25">
      <c r="A35" s="59"/>
      <c r="B35" s="34" t="s">
        <v>619</v>
      </c>
      <c r="C35" s="60" t="s">
        <v>18</v>
      </c>
      <c r="D35" s="128">
        <v>4</v>
      </c>
      <c r="E35" s="128">
        <v>4</v>
      </c>
      <c r="F35" s="128">
        <v>4</v>
      </c>
      <c r="G35" s="113">
        <v>1</v>
      </c>
      <c r="H35" s="129">
        <v>0.25</v>
      </c>
      <c r="I35" s="113">
        <v>1</v>
      </c>
      <c r="J35" s="129">
        <v>0.25</v>
      </c>
      <c r="K35" s="113">
        <v>1</v>
      </c>
      <c r="L35" s="129">
        <v>0.25</v>
      </c>
      <c r="M35" s="113">
        <v>1</v>
      </c>
      <c r="N35" s="134">
        <v>0.25</v>
      </c>
      <c r="O35" s="134">
        <v>0.5</v>
      </c>
    </row>
    <row r="36" spans="1:15" ht="22.5" x14ac:dyDescent="0.25">
      <c r="A36" s="59"/>
      <c r="B36" s="34" t="s">
        <v>620</v>
      </c>
      <c r="C36" s="60" t="s">
        <v>18</v>
      </c>
      <c r="D36" s="128">
        <v>1</v>
      </c>
      <c r="E36" s="128">
        <v>1</v>
      </c>
      <c r="F36" s="128">
        <v>1</v>
      </c>
      <c r="G36" s="113">
        <v>0.25</v>
      </c>
      <c r="H36" s="129">
        <v>0.25</v>
      </c>
      <c r="I36" s="113">
        <v>0.25</v>
      </c>
      <c r="J36" s="129">
        <v>0.25</v>
      </c>
      <c r="K36" s="113">
        <v>0.25</v>
      </c>
      <c r="L36" s="129">
        <v>0.25</v>
      </c>
      <c r="M36" s="113">
        <v>0.25</v>
      </c>
      <c r="N36" s="137">
        <v>0.04</v>
      </c>
      <c r="O36" s="134">
        <v>0.08</v>
      </c>
    </row>
    <row r="37" spans="1:15" ht="56.25" x14ac:dyDescent="0.25">
      <c r="A37" s="34" t="s">
        <v>621</v>
      </c>
      <c r="B37" s="34" t="s">
        <v>622</v>
      </c>
      <c r="C37" s="60" t="s">
        <v>18</v>
      </c>
      <c r="D37" s="128">
        <v>0</v>
      </c>
      <c r="E37" s="128">
        <v>1</v>
      </c>
      <c r="F37" s="128">
        <v>1</v>
      </c>
      <c r="G37" s="113">
        <v>0.25</v>
      </c>
      <c r="H37" s="129">
        <v>0.25</v>
      </c>
      <c r="I37" s="113">
        <v>0.25</v>
      </c>
      <c r="J37" s="129">
        <v>0.25</v>
      </c>
      <c r="K37" s="113">
        <v>0.25</v>
      </c>
      <c r="L37" s="129">
        <v>0.25</v>
      </c>
      <c r="M37" s="113">
        <v>0.25</v>
      </c>
      <c r="N37" s="134">
        <v>0.03</v>
      </c>
      <c r="O37" s="134">
        <v>0.1</v>
      </c>
    </row>
    <row r="38" spans="1:15" ht="45" x14ac:dyDescent="0.25">
      <c r="A38" s="34" t="s">
        <v>623</v>
      </c>
      <c r="B38" s="34" t="s">
        <v>624</v>
      </c>
      <c r="C38" s="60" t="s">
        <v>18</v>
      </c>
      <c r="D38" s="128">
        <v>1</v>
      </c>
      <c r="E38" s="128">
        <v>1</v>
      </c>
      <c r="F38" s="128">
        <v>1</v>
      </c>
      <c r="G38" s="113">
        <v>0.25</v>
      </c>
      <c r="H38" s="129">
        <v>0.25</v>
      </c>
      <c r="I38" s="113">
        <v>0.25</v>
      </c>
      <c r="J38" s="129">
        <v>0.25</v>
      </c>
      <c r="K38" s="113">
        <v>0.25</v>
      </c>
      <c r="L38" s="129">
        <v>0.25</v>
      </c>
      <c r="M38" s="113">
        <v>0.25</v>
      </c>
      <c r="N38" s="134">
        <v>4.4999999999999998E-2</v>
      </c>
      <c r="O38" s="134">
        <v>0.11</v>
      </c>
    </row>
    <row r="39" spans="1:15" ht="33.75" x14ac:dyDescent="0.25">
      <c r="A39" s="59" t="s">
        <v>625</v>
      </c>
      <c r="B39" s="34" t="s">
        <v>626</v>
      </c>
      <c r="C39" s="60" t="s">
        <v>18</v>
      </c>
      <c r="D39" s="128">
        <v>1</v>
      </c>
      <c r="E39" s="128">
        <v>1</v>
      </c>
      <c r="F39" s="128">
        <v>1</v>
      </c>
      <c r="G39" s="113">
        <v>0.25</v>
      </c>
      <c r="H39" s="129">
        <v>0.25</v>
      </c>
      <c r="I39" s="113">
        <v>0.25</v>
      </c>
      <c r="J39" s="129">
        <v>0.25</v>
      </c>
      <c r="K39" s="113">
        <v>0.25</v>
      </c>
      <c r="L39" s="129">
        <v>0.25</v>
      </c>
      <c r="M39" s="113">
        <v>0.25</v>
      </c>
      <c r="N39" s="134">
        <v>0</v>
      </c>
      <c r="O39" s="134">
        <v>0.06</v>
      </c>
    </row>
    <row r="40" spans="1:15" ht="33.75" x14ac:dyDescent="0.25">
      <c r="A40" s="59"/>
      <c r="B40" s="34" t="s">
        <v>627</v>
      </c>
      <c r="C40" s="60" t="s">
        <v>18</v>
      </c>
      <c r="D40" s="128">
        <v>2</v>
      </c>
      <c r="E40" s="128">
        <v>2</v>
      </c>
      <c r="F40" s="128">
        <v>2</v>
      </c>
      <c r="G40" s="113">
        <v>0.4</v>
      </c>
      <c r="H40" s="129">
        <v>0.2</v>
      </c>
      <c r="I40" s="113">
        <v>0.54</v>
      </c>
      <c r="J40" s="129">
        <v>0.27</v>
      </c>
      <c r="K40" s="113">
        <v>0.53</v>
      </c>
      <c r="L40" s="129">
        <v>0.26500000000000001</v>
      </c>
      <c r="M40" s="113">
        <v>0.5299999999999998</v>
      </c>
      <c r="N40" s="134">
        <v>0.13</v>
      </c>
      <c r="O40" s="134">
        <v>0.23</v>
      </c>
    </row>
    <row r="41" spans="1:15" ht="45" x14ac:dyDescent="0.25">
      <c r="A41" s="34" t="s">
        <v>628</v>
      </c>
      <c r="B41" s="34" t="s">
        <v>629</v>
      </c>
      <c r="C41" s="60" t="s">
        <v>18</v>
      </c>
      <c r="D41" s="128">
        <v>1</v>
      </c>
      <c r="E41" s="128">
        <v>1</v>
      </c>
      <c r="F41" s="128">
        <v>1</v>
      </c>
      <c r="G41" s="113">
        <v>0.25</v>
      </c>
      <c r="H41" s="129">
        <v>0.25</v>
      </c>
      <c r="I41" s="113">
        <v>0.25</v>
      </c>
      <c r="J41" s="129">
        <v>0.25</v>
      </c>
      <c r="K41" s="113">
        <v>0.25</v>
      </c>
      <c r="L41" s="129">
        <v>0.25</v>
      </c>
      <c r="M41" s="113">
        <v>0.24</v>
      </c>
      <c r="N41" s="134">
        <v>0.06</v>
      </c>
      <c r="O41" s="134">
        <v>0.12</v>
      </c>
    </row>
    <row r="42" spans="1:15" ht="33.75" x14ac:dyDescent="0.25">
      <c r="A42" s="34" t="s">
        <v>630</v>
      </c>
      <c r="B42" s="34" t="s">
        <v>629</v>
      </c>
      <c r="C42" s="60" t="s">
        <v>18</v>
      </c>
      <c r="D42" s="128">
        <v>1</v>
      </c>
      <c r="E42" s="128">
        <v>1</v>
      </c>
      <c r="F42" s="128">
        <v>1</v>
      </c>
      <c r="G42" s="113">
        <v>0.25</v>
      </c>
      <c r="H42" s="129">
        <v>0.25</v>
      </c>
      <c r="I42" s="113">
        <v>0.25</v>
      </c>
      <c r="J42" s="129">
        <v>0.25</v>
      </c>
      <c r="K42" s="113">
        <v>0.25</v>
      </c>
      <c r="L42" s="129">
        <v>0.25</v>
      </c>
      <c r="M42" s="113">
        <v>0.01</v>
      </c>
      <c r="N42" s="134">
        <v>0</v>
      </c>
      <c r="O42" s="134">
        <v>3.0000000000000001E-3</v>
      </c>
    </row>
    <row r="43" spans="1:15" ht="67.5" x14ac:dyDescent="0.25">
      <c r="A43" s="34" t="s">
        <v>631</v>
      </c>
      <c r="B43" s="34" t="s">
        <v>632</v>
      </c>
      <c r="C43" s="60" t="s">
        <v>480</v>
      </c>
      <c r="D43" s="128">
        <v>2</v>
      </c>
      <c r="E43" s="128">
        <v>12</v>
      </c>
      <c r="F43" s="128">
        <v>12</v>
      </c>
      <c r="G43" s="113">
        <v>3</v>
      </c>
      <c r="H43" s="129">
        <v>0.25</v>
      </c>
      <c r="I43" s="113">
        <v>3</v>
      </c>
      <c r="J43" s="129">
        <v>0.25</v>
      </c>
      <c r="K43" s="113">
        <v>3</v>
      </c>
      <c r="L43" s="129">
        <v>0.25</v>
      </c>
      <c r="M43" s="113">
        <v>3</v>
      </c>
      <c r="N43" s="134">
        <v>0.72</v>
      </c>
      <c r="O43" s="134">
        <v>1.44</v>
      </c>
    </row>
    <row r="44" spans="1:15" ht="56.25" x14ac:dyDescent="0.25">
      <c r="A44" s="34" t="s">
        <v>633</v>
      </c>
      <c r="B44" s="34" t="s">
        <v>634</v>
      </c>
      <c r="C44" s="60" t="s">
        <v>480</v>
      </c>
      <c r="D44" s="128">
        <v>0</v>
      </c>
      <c r="E44" s="128">
        <v>1</v>
      </c>
      <c r="F44" s="128">
        <v>1</v>
      </c>
      <c r="G44" s="113">
        <v>0.25</v>
      </c>
      <c r="H44" s="129">
        <v>0.25</v>
      </c>
      <c r="I44" s="113">
        <v>0.25</v>
      </c>
      <c r="J44" s="129">
        <v>0.25</v>
      </c>
      <c r="K44" s="113">
        <v>0.25</v>
      </c>
      <c r="L44" s="129">
        <v>0.25</v>
      </c>
      <c r="M44" s="113">
        <v>0.25</v>
      </c>
      <c r="N44" s="134">
        <v>0.06</v>
      </c>
      <c r="O44" s="134">
        <v>0.12</v>
      </c>
    </row>
    <row r="45" spans="1:15" ht="67.5" x14ac:dyDescent="0.25">
      <c r="A45" s="34" t="s">
        <v>635</v>
      </c>
      <c r="B45" s="34" t="s">
        <v>636</v>
      </c>
      <c r="C45" s="60" t="s">
        <v>480</v>
      </c>
      <c r="D45" s="128">
        <v>0</v>
      </c>
      <c r="E45" s="128">
        <v>1</v>
      </c>
      <c r="F45" s="128">
        <v>1</v>
      </c>
      <c r="G45" s="113">
        <v>0.05</v>
      </c>
      <c r="H45" s="129">
        <v>0.05</v>
      </c>
      <c r="I45" s="113">
        <v>0.95</v>
      </c>
      <c r="J45" s="129">
        <v>0.95</v>
      </c>
      <c r="K45" s="113">
        <v>0</v>
      </c>
      <c r="L45" s="129">
        <v>0</v>
      </c>
      <c r="M45" s="113">
        <v>0</v>
      </c>
      <c r="N45" s="138">
        <v>0</v>
      </c>
      <c r="O45" s="134">
        <v>0</v>
      </c>
    </row>
    <row r="46" spans="1:15" ht="67.5" x14ac:dyDescent="0.25">
      <c r="A46" s="34" t="s">
        <v>635</v>
      </c>
      <c r="B46" s="34" t="s">
        <v>636</v>
      </c>
      <c r="C46" s="60" t="s">
        <v>480</v>
      </c>
      <c r="D46" s="128">
        <v>0</v>
      </c>
      <c r="E46" s="128">
        <v>1</v>
      </c>
      <c r="F46" s="128">
        <v>1</v>
      </c>
      <c r="G46" s="113">
        <v>0.05</v>
      </c>
      <c r="H46" s="129">
        <v>0.05</v>
      </c>
      <c r="I46" s="113">
        <v>0.95</v>
      </c>
      <c r="J46" s="129">
        <v>0.95</v>
      </c>
      <c r="K46" s="113">
        <v>0</v>
      </c>
      <c r="L46" s="129">
        <v>0</v>
      </c>
      <c r="M46" s="113">
        <v>0</v>
      </c>
      <c r="N46" s="138">
        <v>0</v>
      </c>
      <c r="O46" s="134">
        <v>0</v>
      </c>
    </row>
    <row r="47" spans="1:15" ht="33.75" customHeight="1" x14ac:dyDescent="0.25">
      <c r="A47" s="59" t="s">
        <v>637</v>
      </c>
      <c r="B47" s="34" t="s">
        <v>636</v>
      </c>
      <c r="C47" s="60" t="s">
        <v>18</v>
      </c>
      <c r="D47" s="128">
        <v>0</v>
      </c>
      <c r="E47" s="128">
        <v>1</v>
      </c>
      <c r="F47" s="128">
        <v>1</v>
      </c>
      <c r="G47" s="113">
        <v>0.05</v>
      </c>
      <c r="H47" s="129">
        <v>0.05</v>
      </c>
      <c r="I47" s="113">
        <v>0.95</v>
      </c>
      <c r="J47" s="129">
        <v>0.95</v>
      </c>
      <c r="K47" s="113">
        <v>0</v>
      </c>
      <c r="L47" s="129">
        <v>0</v>
      </c>
      <c r="M47" s="113">
        <v>0</v>
      </c>
      <c r="N47" s="138">
        <v>0</v>
      </c>
      <c r="O47" s="134">
        <v>0</v>
      </c>
    </row>
    <row r="48" spans="1:15" ht="56.25" x14ac:dyDescent="0.25">
      <c r="A48" s="59"/>
      <c r="B48" s="34" t="s">
        <v>638</v>
      </c>
      <c r="C48" s="60" t="s">
        <v>18</v>
      </c>
      <c r="D48" s="128">
        <v>0</v>
      </c>
      <c r="E48" s="128">
        <v>1</v>
      </c>
      <c r="F48" s="128">
        <v>1</v>
      </c>
      <c r="G48" s="113">
        <v>0</v>
      </c>
      <c r="H48" s="129">
        <v>0</v>
      </c>
      <c r="I48" s="113">
        <v>1</v>
      </c>
      <c r="J48" s="129">
        <v>1</v>
      </c>
      <c r="K48" s="113">
        <v>0</v>
      </c>
      <c r="L48" s="129">
        <v>0</v>
      </c>
      <c r="M48" s="113">
        <v>0</v>
      </c>
      <c r="N48" s="138">
        <v>0</v>
      </c>
      <c r="O48" s="134">
        <v>0</v>
      </c>
    </row>
  </sheetData>
  <mergeCells count="20">
    <mergeCell ref="A30:A31"/>
    <mergeCell ref="A32:A36"/>
    <mergeCell ref="A39:A40"/>
    <mergeCell ref="A47:A48"/>
    <mergeCell ref="M2:O2"/>
    <mergeCell ref="A4:A5"/>
    <mergeCell ref="A6:A10"/>
    <mergeCell ref="A11:A17"/>
    <mergeCell ref="A18:A27"/>
    <mergeCell ref="A28:A29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topLeftCell="A4" workbookViewId="0">
      <selection activeCell="G15" sqref="G15"/>
    </sheetView>
  </sheetViews>
  <sheetFormatPr baseColWidth="10" defaultRowHeight="15" x14ac:dyDescent="0.25"/>
  <cols>
    <col min="1" max="1" width="17.42578125" customWidth="1"/>
    <col min="2" max="2" width="23.28515625" customWidth="1"/>
    <col min="3" max="3" width="14.28515625" bestFit="1" customWidth="1"/>
    <col min="4" max="4" width="8.42578125" bestFit="1" customWidth="1"/>
    <col min="5" max="5" width="8.7109375" bestFit="1" customWidth="1"/>
    <col min="6" max="6" width="11.28515625" bestFit="1" customWidth="1"/>
    <col min="7" max="7" width="5" bestFit="1" customWidth="1"/>
    <col min="8" max="8" width="5.28515625" bestFit="1" customWidth="1"/>
    <col min="9" max="9" width="4.5703125" bestFit="1" customWidth="1"/>
    <col min="10" max="10" width="6.140625" customWidth="1"/>
    <col min="11" max="11" width="5" bestFit="1" customWidth="1"/>
    <col min="12" max="12" width="6" customWidth="1"/>
    <col min="13" max="13" width="8" customWidth="1"/>
    <col min="14" max="14" width="7.7109375" customWidth="1"/>
    <col min="15" max="15" width="9.7109375" customWidth="1"/>
  </cols>
  <sheetData>
    <row r="1" spans="1:15" ht="71.25" customHeight="1" x14ac:dyDescent="0.25">
      <c r="A1" s="33" t="s">
        <v>639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39" t="s">
        <v>7</v>
      </c>
      <c r="H2" s="139"/>
      <c r="I2" s="139" t="s">
        <v>8</v>
      </c>
      <c r="J2" s="139"/>
      <c r="K2" s="139" t="s">
        <v>9</v>
      </c>
      <c r="L2" s="139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7" t="s">
        <v>15</v>
      </c>
    </row>
    <row r="4" spans="1:15" ht="33.75" x14ac:dyDescent="0.25">
      <c r="A4" s="74" t="s">
        <v>640</v>
      </c>
      <c r="B4" s="24" t="s">
        <v>641</v>
      </c>
      <c r="C4" s="25" t="s">
        <v>25</v>
      </c>
      <c r="D4" s="38">
        <v>37</v>
      </c>
      <c r="E4" s="38">
        <v>100</v>
      </c>
      <c r="F4" s="38">
        <v>100</v>
      </c>
      <c r="G4" s="39">
        <v>25</v>
      </c>
      <c r="H4" s="40">
        <v>0.25</v>
      </c>
      <c r="I4" s="38">
        <v>25</v>
      </c>
      <c r="J4" s="40">
        <v>0.25</v>
      </c>
      <c r="K4" s="38">
        <v>25</v>
      </c>
      <c r="L4" s="40">
        <v>0.25</v>
      </c>
      <c r="M4" s="39">
        <v>25</v>
      </c>
      <c r="N4" s="37">
        <v>6.24</v>
      </c>
      <c r="O4" s="37">
        <v>12.494999999999999</v>
      </c>
    </row>
    <row r="5" spans="1:15" ht="33.75" x14ac:dyDescent="0.25">
      <c r="A5" s="74"/>
      <c r="B5" s="24" t="s">
        <v>642</v>
      </c>
      <c r="C5" s="25" t="s">
        <v>25</v>
      </c>
      <c r="D5" s="38" t="s">
        <v>22</v>
      </c>
      <c r="E5" s="38">
        <v>100</v>
      </c>
      <c r="F5" s="38">
        <v>100</v>
      </c>
      <c r="G5" s="39">
        <v>25</v>
      </c>
      <c r="H5" s="40">
        <v>0.25</v>
      </c>
      <c r="I5" s="38">
        <v>25</v>
      </c>
      <c r="J5" s="40">
        <v>0.25</v>
      </c>
      <c r="K5" s="38">
        <v>25</v>
      </c>
      <c r="L5" s="40">
        <v>0.25</v>
      </c>
      <c r="M5" s="39">
        <v>25</v>
      </c>
      <c r="N5" s="37">
        <v>6.24</v>
      </c>
      <c r="O5" s="37">
        <v>12.494999999999999</v>
      </c>
    </row>
    <row r="6" spans="1:15" ht="33.75" x14ac:dyDescent="0.25">
      <c r="A6" s="74"/>
      <c r="B6" s="24" t="s">
        <v>643</v>
      </c>
      <c r="C6" s="25" t="s">
        <v>25</v>
      </c>
      <c r="D6" s="38" t="s">
        <v>22</v>
      </c>
      <c r="E6" s="38">
        <v>100</v>
      </c>
      <c r="F6" s="38">
        <v>100</v>
      </c>
      <c r="G6" s="39">
        <v>0</v>
      </c>
      <c r="H6" s="40">
        <v>0</v>
      </c>
      <c r="I6" s="38">
        <v>25</v>
      </c>
      <c r="J6" s="40">
        <v>0.25</v>
      </c>
      <c r="K6" s="38">
        <v>25</v>
      </c>
      <c r="L6" s="40">
        <v>0.25</v>
      </c>
      <c r="M6" s="39">
        <v>50</v>
      </c>
      <c r="N6" s="37">
        <v>12.4</v>
      </c>
      <c r="O6" s="37">
        <v>24.99</v>
      </c>
    </row>
    <row r="7" spans="1:15" ht="22.5" x14ac:dyDescent="0.25">
      <c r="A7" s="74" t="s">
        <v>644</v>
      </c>
      <c r="B7" s="24" t="s">
        <v>645</v>
      </c>
      <c r="C7" s="25" t="s">
        <v>18</v>
      </c>
      <c r="D7" s="38">
        <v>4</v>
      </c>
      <c r="E7" s="38">
        <v>4</v>
      </c>
      <c r="F7" s="38">
        <v>4</v>
      </c>
      <c r="G7" s="39">
        <v>1</v>
      </c>
      <c r="H7" s="40">
        <v>0.25</v>
      </c>
      <c r="I7" s="38">
        <v>1</v>
      </c>
      <c r="J7" s="40">
        <v>0.25</v>
      </c>
      <c r="K7" s="38">
        <v>1</v>
      </c>
      <c r="L7" s="40">
        <v>0.25</v>
      </c>
      <c r="M7" s="39">
        <v>1</v>
      </c>
      <c r="N7" s="37">
        <v>0.47499999999999998</v>
      </c>
      <c r="O7" s="37">
        <v>0.65</v>
      </c>
    </row>
    <row r="8" spans="1:15" ht="33.75" x14ac:dyDescent="0.25">
      <c r="A8" s="74"/>
      <c r="B8" s="24" t="s">
        <v>646</v>
      </c>
      <c r="C8" s="25" t="s">
        <v>18</v>
      </c>
      <c r="D8" s="38">
        <v>4</v>
      </c>
      <c r="E8" s="38">
        <v>4</v>
      </c>
      <c r="F8" s="38">
        <v>4</v>
      </c>
      <c r="G8" s="39">
        <v>1</v>
      </c>
      <c r="H8" s="40">
        <v>0.25</v>
      </c>
      <c r="I8" s="38">
        <v>1</v>
      </c>
      <c r="J8" s="40">
        <v>0.25</v>
      </c>
      <c r="K8" s="38">
        <v>1</v>
      </c>
      <c r="L8" s="40">
        <v>0.25</v>
      </c>
      <c r="M8" s="39">
        <v>1</v>
      </c>
      <c r="N8" s="37">
        <v>0.307</v>
      </c>
      <c r="O8" s="37">
        <v>0.46500000000000002</v>
      </c>
    </row>
    <row r="9" spans="1:15" ht="22.5" x14ac:dyDescent="0.25">
      <c r="A9" s="74"/>
      <c r="B9" s="24" t="s">
        <v>647</v>
      </c>
      <c r="C9" s="25" t="s">
        <v>25</v>
      </c>
      <c r="D9" s="38">
        <v>100</v>
      </c>
      <c r="E9" s="38">
        <v>100</v>
      </c>
      <c r="F9" s="38">
        <v>100</v>
      </c>
      <c r="G9" s="39">
        <v>25</v>
      </c>
      <c r="H9" s="40">
        <v>0.25</v>
      </c>
      <c r="I9" s="38">
        <v>25</v>
      </c>
      <c r="J9" s="40">
        <v>0.25</v>
      </c>
      <c r="K9" s="39">
        <v>25</v>
      </c>
      <c r="L9" s="40">
        <v>0.25</v>
      </c>
      <c r="M9" s="39">
        <v>25</v>
      </c>
      <c r="N9" s="109">
        <v>6.24</v>
      </c>
      <c r="O9" s="37">
        <v>12.494999999999999</v>
      </c>
    </row>
    <row r="10" spans="1:15" ht="45" x14ac:dyDescent="0.25">
      <c r="A10" s="74"/>
      <c r="B10" s="24" t="s">
        <v>648</v>
      </c>
      <c r="C10" s="25" t="s">
        <v>18</v>
      </c>
      <c r="D10" s="38">
        <v>3</v>
      </c>
      <c r="E10" s="38">
        <v>4</v>
      </c>
      <c r="F10" s="38">
        <v>4</v>
      </c>
      <c r="G10" s="39">
        <v>1</v>
      </c>
      <c r="H10" s="40">
        <v>0.25</v>
      </c>
      <c r="I10" s="38">
        <v>1</v>
      </c>
      <c r="J10" s="40">
        <v>0.25</v>
      </c>
      <c r="K10" s="39">
        <v>1</v>
      </c>
      <c r="L10" s="40">
        <v>0.25</v>
      </c>
      <c r="M10" s="39">
        <v>1</v>
      </c>
      <c r="N10" s="109">
        <v>0.25</v>
      </c>
      <c r="O10" s="37">
        <v>0.5</v>
      </c>
    </row>
    <row r="11" spans="1:15" ht="22.5" x14ac:dyDescent="0.25">
      <c r="A11" s="74"/>
      <c r="B11" s="24" t="s">
        <v>649</v>
      </c>
      <c r="C11" s="25" t="s">
        <v>18</v>
      </c>
      <c r="D11" s="38">
        <v>1</v>
      </c>
      <c r="E11" s="38">
        <v>1</v>
      </c>
      <c r="F11" s="38">
        <v>1</v>
      </c>
      <c r="G11" s="39">
        <v>0</v>
      </c>
      <c r="H11" s="40">
        <v>0</v>
      </c>
      <c r="I11" s="38">
        <v>0.33</v>
      </c>
      <c r="J11" s="40">
        <v>0.33</v>
      </c>
      <c r="K11" s="39">
        <v>0.33</v>
      </c>
      <c r="L11" s="40">
        <v>0.33</v>
      </c>
      <c r="M11" s="39">
        <v>0.33999999999999997</v>
      </c>
      <c r="N11" s="109">
        <v>8.5000000000000006E-2</v>
      </c>
      <c r="O11" s="37">
        <v>0.17</v>
      </c>
    </row>
    <row r="12" spans="1:15" ht="22.5" x14ac:dyDescent="0.25">
      <c r="A12" s="74"/>
      <c r="B12" s="24" t="s">
        <v>650</v>
      </c>
      <c r="C12" s="25" t="s">
        <v>25</v>
      </c>
      <c r="D12" s="38">
        <v>35</v>
      </c>
      <c r="E12" s="38">
        <v>100</v>
      </c>
      <c r="F12" s="38">
        <v>100</v>
      </c>
      <c r="G12" s="39">
        <v>100</v>
      </c>
      <c r="H12" s="40">
        <v>1</v>
      </c>
      <c r="I12" s="38">
        <v>0</v>
      </c>
      <c r="J12" s="40">
        <v>0</v>
      </c>
      <c r="K12" s="39">
        <v>0</v>
      </c>
      <c r="L12" s="40">
        <v>0</v>
      </c>
      <c r="M12" s="39">
        <v>0</v>
      </c>
      <c r="N12" s="109">
        <v>0</v>
      </c>
      <c r="O12" s="37">
        <v>0.45700000000000002</v>
      </c>
    </row>
    <row r="13" spans="1:15" ht="22.5" x14ac:dyDescent="0.25">
      <c r="A13" s="74"/>
      <c r="B13" s="24" t="s">
        <v>651</v>
      </c>
      <c r="C13" s="25" t="s">
        <v>18</v>
      </c>
      <c r="D13" s="38">
        <v>137</v>
      </c>
      <c r="E13" s="38">
        <v>200</v>
      </c>
      <c r="F13" s="38">
        <v>200</v>
      </c>
      <c r="G13" s="39">
        <v>51</v>
      </c>
      <c r="H13" s="40">
        <v>0.255</v>
      </c>
      <c r="I13" s="38">
        <v>50</v>
      </c>
      <c r="J13" s="40">
        <v>0.25</v>
      </c>
      <c r="K13" s="39">
        <v>50</v>
      </c>
      <c r="L13" s="40">
        <v>0.25</v>
      </c>
      <c r="M13" s="39">
        <v>49</v>
      </c>
      <c r="N13" s="109">
        <v>12.24</v>
      </c>
      <c r="O13" s="37">
        <v>24.49</v>
      </c>
    </row>
    <row r="14" spans="1:15" ht="32.25" customHeight="1" x14ac:dyDescent="0.25">
      <c r="A14" s="74" t="s">
        <v>652</v>
      </c>
      <c r="B14" s="24" t="s">
        <v>653</v>
      </c>
      <c r="C14" s="25" t="s">
        <v>18</v>
      </c>
      <c r="D14" s="38">
        <v>4</v>
      </c>
      <c r="E14" s="38">
        <v>200</v>
      </c>
      <c r="F14" s="38">
        <v>200</v>
      </c>
      <c r="G14" s="39">
        <v>0</v>
      </c>
      <c r="H14" s="40">
        <v>0</v>
      </c>
      <c r="I14" s="38">
        <v>75</v>
      </c>
      <c r="J14" s="40">
        <v>0.375</v>
      </c>
      <c r="K14" s="38">
        <v>75</v>
      </c>
      <c r="L14" s="40">
        <v>0.375</v>
      </c>
      <c r="M14" s="39">
        <v>50</v>
      </c>
      <c r="N14" s="109">
        <v>15.249000000000001</v>
      </c>
      <c r="O14" s="37">
        <v>31.54</v>
      </c>
    </row>
    <row r="15" spans="1:15" ht="30" customHeight="1" x14ac:dyDescent="0.25">
      <c r="A15" s="74"/>
      <c r="B15" s="24" t="s">
        <v>654</v>
      </c>
      <c r="C15" s="25" t="s">
        <v>25</v>
      </c>
      <c r="D15" s="38">
        <v>50</v>
      </c>
      <c r="E15" s="38">
        <v>100</v>
      </c>
      <c r="F15" s="38">
        <v>100</v>
      </c>
      <c r="G15" s="39">
        <v>12.5</v>
      </c>
      <c r="H15" s="40">
        <v>0.125</v>
      </c>
      <c r="I15" s="38">
        <v>12.5</v>
      </c>
      <c r="J15" s="40">
        <v>0.125</v>
      </c>
      <c r="K15" s="38">
        <v>25</v>
      </c>
      <c r="L15" s="40">
        <v>0.25</v>
      </c>
      <c r="M15" s="39">
        <v>50</v>
      </c>
      <c r="N15" s="109">
        <v>12.496</v>
      </c>
      <c r="O15" s="37">
        <v>30.190999999999999</v>
      </c>
    </row>
    <row r="16" spans="1:15" ht="24.75" customHeight="1" x14ac:dyDescent="0.25">
      <c r="A16" s="74"/>
      <c r="B16" s="24" t="s">
        <v>655</v>
      </c>
      <c r="C16" s="25" t="s">
        <v>18</v>
      </c>
      <c r="D16" s="38">
        <v>0</v>
      </c>
      <c r="E16" s="38">
        <v>1</v>
      </c>
      <c r="F16" s="38">
        <v>1</v>
      </c>
      <c r="G16" s="39">
        <v>0</v>
      </c>
      <c r="H16" s="40">
        <v>0</v>
      </c>
      <c r="I16" s="38">
        <v>1</v>
      </c>
      <c r="J16" s="40">
        <v>1</v>
      </c>
      <c r="K16" s="38">
        <v>1</v>
      </c>
      <c r="L16" s="40">
        <v>0.25</v>
      </c>
      <c r="M16" s="39">
        <v>0</v>
      </c>
      <c r="N16" s="109">
        <v>0.25</v>
      </c>
      <c r="O16" s="140">
        <v>0.5</v>
      </c>
    </row>
  </sheetData>
  <mergeCells count="14">
    <mergeCell ref="M2:O2"/>
    <mergeCell ref="A4:A6"/>
    <mergeCell ref="A7:A13"/>
    <mergeCell ref="A14:A16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U8" sqref="U8"/>
    </sheetView>
  </sheetViews>
  <sheetFormatPr baseColWidth="10" defaultRowHeight="15" x14ac:dyDescent="0.25"/>
  <cols>
    <col min="1" max="1" width="17" customWidth="1"/>
    <col min="2" max="2" width="23.28515625" customWidth="1"/>
    <col min="4" max="4" width="6.28515625" customWidth="1"/>
    <col min="5" max="5" width="7.140625" customWidth="1"/>
    <col min="6" max="6" width="8" customWidth="1"/>
    <col min="7" max="7" width="6.28515625" customWidth="1"/>
    <col min="8" max="8" width="6.85546875" customWidth="1"/>
    <col min="9" max="9" width="7" customWidth="1"/>
    <col min="10" max="10" width="6.42578125" customWidth="1"/>
    <col min="11" max="11" width="4.85546875" customWidth="1"/>
    <col min="12" max="12" width="8.28515625" customWidth="1"/>
    <col min="13" max="13" width="7.28515625" customWidth="1"/>
    <col min="14" max="14" width="8.140625" customWidth="1"/>
    <col min="15" max="15" width="7.85546875" customWidth="1"/>
  </cols>
  <sheetData>
    <row r="1" spans="1:15" ht="72" customHeight="1" x14ac:dyDescent="0.25">
      <c r="A1" s="123" t="s">
        <v>656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x14ac:dyDescent="0.25">
      <c r="A2" s="124" t="s">
        <v>1</v>
      </c>
      <c r="B2" s="125" t="s">
        <v>2</v>
      </c>
      <c r="C2" s="125" t="s">
        <v>3</v>
      </c>
      <c r="D2" s="125" t="s">
        <v>4</v>
      </c>
      <c r="E2" s="125" t="s">
        <v>5</v>
      </c>
      <c r="F2" s="125" t="s">
        <v>6</v>
      </c>
      <c r="G2" s="124" t="s">
        <v>7</v>
      </c>
      <c r="H2" s="124"/>
      <c r="I2" s="124" t="s">
        <v>8</v>
      </c>
      <c r="J2" s="124"/>
      <c r="K2" s="124" t="s">
        <v>9</v>
      </c>
      <c r="L2" s="124"/>
      <c r="M2" s="124">
        <v>2019</v>
      </c>
      <c r="N2" s="124"/>
      <c r="O2" s="124"/>
    </row>
    <row r="3" spans="1:15" ht="22.5" x14ac:dyDescent="0.25">
      <c r="A3" s="124"/>
      <c r="B3" s="125"/>
      <c r="C3" s="125"/>
      <c r="D3" s="125"/>
      <c r="E3" s="125"/>
      <c r="F3" s="125"/>
      <c r="G3" s="127" t="s">
        <v>10</v>
      </c>
      <c r="H3" s="127" t="s">
        <v>11</v>
      </c>
      <c r="I3" s="34" t="s">
        <v>12</v>
      </c>
      <c r="J3" s="34" t="s">
        <v>11</v>
      </c>
      <c r="K3" s="34" t="s">
        <v>12</v>
      </c>
      <c r="L3" s="34" t="s">
        <v>11</v>
      </c>
      <c r="M3" s="34" t="s">
        <v>13</v>
      </c>
      <c r="N3" s="34" t="s">
        <v>14</v>
      </c>
      <c r="O3" s="34" t="s">
        <v>15</v>
      </c>
    </row>
    <row r="4" spans="1:15" x14ac:dyDescent="0.25">
      <c r="A4" s="141" t="s">
        <v>657</v>
      </c>
      <c r="B4" s="34" t="s">
        <v>658</v>
      </c>
      <c r="C4" s="60" t="s">
        <v>18</v>
      </c>
      <c r="D4" s="128">
        <v>0</v>
      </c>
      <c r="E4" s="128">
        <v>500</v>
      </c>
      <c r="F4" s="128">
        <v>500</v>
      </c>
      <c r="G4" s="128">
        <v>11</v>
      </c>
      <c r="H4" s="129">
        <v>2.2494887525562373E-2</v>
      </c>
      <c r="I4" s="113">
        <v>10</v>
      </c>
      <c r="J4" s="129">
        <v>2.0449897750511249E-2</v>
      </c>
      <c r="K4" s="113">
        <v>3</v>
      </c>
      <c r="L4" s="129">
        <v>6.1349693251533744E-3</v>
      </c>
      <c r="M4" s="113">
        <v>476</v>
      </c>
      <c r="N4" s="130">
        <v>0</v>
      </c>
      <c r="O4" s="62">
        <v>376</v>
      </c>
    </row>
    <row r="5" spans="1:15" x14ac:dyDescent="0.25">
      <c r="A5" s="59"/>
      <c r="B5" s="34" t="s">
        <v>659</v>
      </c>
      <c r="C5" s="60" t="s">
        <v>18</v>
      </c>
      <c r="D5" s="128">
        <v>131</v>
      </c>
      <c r="E5" s="128">
        <v>631</v>
      </c>
      <c r="F5" s="128">
        <v>500</v>
      </c>
      <c r="G5" s="128">
        <v>0</v>
      </c>
      <c r="H5" s="129">
        <v>0</v>
      </c>
      <c r="I5" s="113">
        <v>60</v>
      </c>
      <c r="J5" s="129">
        <v>0.12</v>
      </c>
      <c r="K5" s="113">
        <v>74</v>
      </c>
      <c r="L5" s="129">
        <v>0.14799999999999999</v>
      </c>
      <c r="M5" s="113">
        <v>366</v>
      </c>
      <c r="N5" s="130">
        <v>52</v>
      </c>
      <c r="O5" s="62">
        <v>234</v>
      </c>
    </row>
    <row r="6" spans="1:15" x14ac:dyDescent="0.25">
      <c r="A6" s="59" t="s">
        <v>660</v>
      </c>
      <c r="B6" s="34" t="s">
        <v>661</v>
      </c>
      <c r="C6" s="60" t="s">
        <v>18</v>
      </c>
      <c r="D6" s="128">
        <v>0</v>
      </c>
      <c r="E6" s="128">
        <v>350</v>
      </c>
      <c r="F6" s="128">
        <v>350</v>
      </c>
      <c r="G6" s="128">
        <v>257</v>
      </c>
      <c r="H6" s="129">
        <v>0.73</v>
      </c>
      <c r="I6" s="113">
        <v>28</v>
      </c>
      <c r="J6" s="129">
        <v>8.1632653061224483E-2</v>
      </c>
      <c r="K6" s="113">
        <v>45</v>
      </c>
      <c r="L6" s="129">
        <v>0.13119533527696792</v>
      </c>
      <c r="M6" s="113">
        <v>20</v>
      </c>
      <c r="N6" s="130">
        <v>0</v>
      </c>
      <c r="O6" s="62">
        <v>0</v>
      </c>
    </row>
    <row r="7" spans="1:15" ht="22.5" x14ac:dyDescent="0.25">
      <c r="A7" s="59"/>
      <c r="B7" s="34" t="s">
        <v>662</v>
      </c>
      <c r="C7" s="60" t="s">
        <v>18</v>
      </c>
      <c r="D7" s="128">
        <v>0</v>
      </c>
      <c r="E7" s="128">
        <v>1000</v>
      </c>
      <c r="F7" s="128">
        <v>1000</v>
      </c>
      <c r="G7" s="128">
        <v>190</v>
      </c>
      <c r="H7" s="129">
        <v>0.19</v>
      </c>
      <c r="I7" s="113">
        <v>112</v>
      </c>
      <c r="J7" s="129">
        <v>0.1154639175257732</v>
      </c>
      <c r="K7" s="113">
        <v>237</v>
      </c>
      <c r="L7" s="129">
        <v>0.24432989690721649</v>
      </c>
      <c r="M7" s="113">
        <v>461</v>
      </c>
      <c r="N7" s="130">
        <v>218</v>
      </c>
      <c r="O7" s="62">
        <v>438</v>
      </c>
    </row>
    <row r="8" spans="1:15" x14ac:dyDescent="0.25">
      <c r="A8" s="59"/>
      <c r="B8" s="34" t="s">
        <v>663</v>
      </c>
      <c r="C8" s="60" t="s">
        <v>18</v>
      </c>
      <c r="D8" s="128">
        <v>375</v>
      </c>
      <c r="E8" s="128">
        <v>575</v>
      </c>
      <c r="F8" s="128">
        <v>200</v>
      </c>
      <c r="G8" s="128">
        <v>52</v>
      </c>
      <c r="H8" s="129">
        <v>0.26262626262626265</v>
      </c>
      <c r="I8" s="113">
        <v>286</v>
      </c>
      <c r="J8" s="129">
        <v>1</v>
      </c>
      <c r="K8" s="113">
        <v>235</v>
      </c>
      <c r="L8" s="129">
        <v>1</v>
      </c>
      <c r="M8" s="113">
        <v>0</v>
      </c>
      <c r="N8" s="130">
        <v>0</v>
      </c>
      <c r="O8" s="62">
        <v>0</v>
      </c>
    </row>
    <row r="9" spans="1:15" ht="22.5" x14ac:dyDescent="0.25">
      <c r="A9" s="59"/>
      <c r="B9" s="34" t="s">
        <v>664</v>
      </c>
      <c r="C9" s="60" t="s">
        <v>18</v>
      </c>
      <c r="D9" s="128" t="s">
        <v>22</v>
      </c>
      <c r="E9" s="128">
        <v>5</v>
      </c>
      <c r="F9" s="128">
        <v>5</v>
      </c>
      <c r="G9" s="128">
        <v>1</v>
      </c>
      <c r="H9" s="129">
        <v>0.2</v>
      </c>
      <c r="I9" s="113">
        <v>1</v>
      </c>
      <c r="J9" s="129">
        <v>0.25</v>
      </c>
      <c r="K9" s="113">
        <v>3</v>
      </c>
      <c r="L9" s="129">
        <v>0.75</v>
      </c>
      <c r="M9" s="113">
        <v>0</v>
      </c>
      <c r="N9" s="130">
        <v>0</v>
      </c>
      <c r="O9" s="62">
        <v>0</v>
      </c>
    </row>
  </sheetData>
  <mergeCells count="13">
    <mergeCell ref="M2:O2"/>
    <mergeCell ref="A4:A5"/>
    <mergeCell ref="A6:A9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workbookViewId="0">
      <selection activeCell="E12" sqref="E12"/>
    </sheetView>
  </sheetViews>
  <sheetFormatPr baseColWidth="10" defaultRowHeight="15" x14ac:dyDescent="0.25"/>
  <cols>
    <col min="1" max="1" width="13" customWidth="1"/>
    <col min="2" max="2" width="23.28515625" customWidth="1"/>
    <col min="3" max="3" width="10" customWidth="1"/>
    <col min="4" max="4" width="5.28515625" customWidth="1"/>
    <col min="5" max="5" width="6.5703125" customWidth="1"/>
    <col min="6" max="6" width="6.42578125" customWidth="1"/>
    <col min="7" max="7" width="7.28515625" customWidth="1"/>
    <col min="8" max="8" width="7.7109375" customWidth="1"/>
    <col min="9" max="9" width="6.140625" customWidth="1"/>
    <col min="10" max="12" width="7" customWidth="1"/>
    <col min="13" max="13" width="7.5703125" customWidth="1"/>
    <col min="14" max="14" width="8.140625" customWidth="1"/>
  </cols>
  <sheetData>
    <row r="1" spans="1:15" ht="63" customHeight="1" x14ac:dyDescent="0.25">
      <c r="A1" s="71" t="s">
        <v>185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7" t="s">
        <v>15</v>
      </c>
    </row>
    <row r="4" spans="1:15" ht="33.75" x14ac:dyDescent="0.25">
      <c r="A4" s="24" t="s">
        <v>186</v>
      </c>
      <c r="B4" s="24" t="s">
        <v>187</v>
      </c>
      <c r="C4" s="25" t="s">
        <v>18</v>
      </c>
      <c r="D4" s="25">
        <v>0</v>
      </c>
      <c r="E4" s="38">
        <v>20</v>
      </c>
      <c r="F4" s="38">
        <v>20</v>
      </c>
      <c r="G4" s="39">
        <v>9</v>
      </c>
      <c r="H4" s="40">
        <v>0.45</v>
      </c>
      <c r="I4" s="38">
        <v>3</v>
      </c>
      <c r="J4" s="40">
        <v>0.15</v>
      </c>
      <c r="K4" s="39">
        <v>4</v>
      </c>
      <c r="L4" s="40">
        <v>0.2</v>
      </c>
      <c r="M4" s="39">
        <v>4</v>
      </c>
      <c r="N4" s="41">
        <v>0</v>
      </c>
      <c r="O4" s="41">
        <v>2</v>
      </c>
    </row>
    <row r="5" spans="1:15" ht="33.75" x14ac:dyDescent="0.25">
      <c r="A5" s="74" t="s">
        <v>188</v>
      </c>
      <c r="B5" s="24" t="s">
        <v>189</v>
      </c>
      <c r="C5" s="25" t="s">
        <v>18</v>
      </c>
      <c r="D5" s="25">
        <v>0</v>
      </c>
      <c r="E5" s="38">
        <v>1</v>
      </c>
      <c r="F5" s="38">
        <v>1</v>
      </c>
      <c r="G5" s="39">
        <v>1</v>
      </c>
      <c r="H5" s="40">
        <v>1</v>
      </c>
      <c r="I5" s="38">
        <v>0</v>
      </c>
      <c r="J5" s="40">
        <v>0</v>
      </c>
      <c r="K5" s="39">
        <v>0</v>
      </c>
      <c r="L5" s="40">
        <v>0</v>
      </c>
      <c r="M5" s="39">
        <v>0</v>
      </c>
      <c r="N5" s="41">
        <v>0</v>
      </c>
      <c r="O5" s="41">
        <v>0</v>
      </c>
    </row>
    <row r="6" spans="1:15" ht="33.75" x14ac:dyDescent="0.25">
      <c r="A6" s="74"/>
      <c r="B6" s="24" t="s">
        <v>190</v>
      </c>
      <c r="C6" s="25" t="s">
        <v>25</v>
      </c>
      <c r="D6" s="25">
        <v>0</v>
      </c>
      <c r="E6" s="38">
        <v>100</v>
      </c>
      <c r="F6" s="38">
        <v>100</v>
      </c>
      <c r="G6" s="39">
        <v>15</v>
      </c>
      <c r="H6" s="40">
        <v>0.15</v>
      </c>
      <c r="I6" s="38">
        <v>31</v>
      </c>
      <c r="J6" s="40">
        <v>0.31</v>
      </c>
      <c r="K6" s="39">
        <v>35</v>
      </c>
      <c r="L6" s="40">
        <v>0.35</v>
      </c>
      <c r="M6" s="39">
        <v>19</v>
      </c>
      <c r="N6" s="41">
        <v>2.1800000000000002</v>
      </c>
      <c r="O6" s="41">
        <v>7.83</v>
      </c>
    </row>
    <row r="7" spans="1:15" ht="24" x14ac:dyDescent="0.25">
      <c r="A7" s="74"/>
      <c r="B7" s="24" t="s">
        <v>191</v>
      </c>
      <c r="C7" s="25" t="s">
        <v>25</v>
      </c>
      <c r="D7" s="25" t="s">
        <v>22</v>
      </c>
      <c r="E7" s="38">
        <v>100</v>
      </c>
      <c r="F7" s="38">
        <v>100</v>
      </c>
      <c r="G7" s="39">
        <v>10</v>
      </c>
      <c r="H7" s="40">
        <v>0.1</v>
      </c>
      <c r="I7" s="38">
        <v>20</v>
      </c>
      <c r="J7" s="40">
        <v>0.2</v>
      </c>
      <c r="K7" s="39">
        <v>40</v>
      </c>
      <c r="L7" s="40">
        <v>0.4</v>
      </c>
      <c r="M7" s="39">
        <v>30</v>
      </c>
      <c r="N7" s="41">
        <v>3.6</v>
      </c>
      <c r="O7" s="41">
        <v>14.55</v>
      </c>
    </row>
    <row r="8" spans="1:15" ht="24" x14ac:dyDescent="0.25">
      <c r="A8" s="74"/>
      <c r="B8" s="24" t="s">
        <v>192</v>
      </c>
      <c r="C8" s="25" t="s">
        <v>25</v>
      </c>
      <c r="D8" s="25">
        <v>100</v>
      </c>
      <c r="E8" s="38">
        <v>100</v>
      </c>
      <c r="F8" s="38">
        <v>100</v>
      </c>
      <c r="G8" s="39">
        <v>6</v>
      </c>
      <c r="H8" s="40">
        <v>0.06</v>
      </c>
      <c r="I8" s="38">
        <v>26</v>
      </c>
      <c r="J8" s="40">
        <v>0.26</v>
      </c>
      <c r="K8" s="39">
        <v>30</v>
      </c>
      <c r="L8" s="40">
        <v>0.3</v>
      </c>
      <c r="M8" s="39">
        <v>38</v>
      </c>
      <c r="N8" s="41">
        <v>5.32</v>
      </c>
      <c r="O8" s="41">
        <v>17.48</v>
      </c>
    </row>
    <row r="9" spans="1:15" ht="33.75" x14ac:dyDescent="0.25">
      <c r="A9" s="74" t="s">
        <v>193</v>
      </c>
      <c r="B9" s="24" t="s">
        <v>194</v>
      </c>
      <c r="C9" s="25" t="s">
        <v>18</v>
      </c>
      <c r="D9" s="37">
        <v>0</v>
      </c>
      <c r="E9" s="37">
        <v>3</v>
      </c>
      <c r="F9" s="37">
        <v>3</v>
      </c>
      <c r="G9" s="75">
        <v>0</v>
      </c>
      <c r="H9" s="76">
        <v>0</v>
      </c>
      <c r="I9" s="77">
        <v>1</v>
      </c>
      <c r="J9" s="76">
        <v>0.33333333333333331</v>
      </c>
      <c r="K9" s="75">
        <v>0.96</v>
      </c>
      <c r="L9" s="76">
        <v>0.32</v>
      </c>
      <c r="M9" s="75">
        <v>1.04</v>
      </c>
      <c r="N9" s="41">
        <v>0.26</v>
      </c>
      <c r="O9" s="41">
        <v>0.52</v>
      </c>
    </row>
    <row r="10" spans="1:15" ht="29.25" customHeight="1" x14ac:dyDescent="0.25">
      <c r="A10" s="74"/>
      <c r="B10" s="24" t="s">
        <v>195</v>
      </c>
      <c r="C10" s="25" t="s">
        <v>18</v>
      </c>
      <c r="D10" s="37">
        <v>3</v>
      </c>
      <c r="E10" s="37">
        <v>6</v>
      </c>
      <c r="F10" s="37">
        <v>6</v>
      </c>
      <c r="G10" s="75">
        <v>3</v>
      </c>
      <c r="H10" s="76">
        <v>0.5</v>
      </c>
      <c r="I10" s="77">
        <v>1</v>
      </c>
      <c r="J10" s="76">
        <v>0.16666666666666666</v>
      </c>
      <c r="K10" s="75">
        <v>0.96</v>
      </c>
      <c r="L10" s="76">
        <v>0.16</v>
      </c>
      <c r="M10" s="75">
        <v>1.04</v>
      </c>
      <c r="N10" s="41">
        <v>0.26</v>
      </c>
      <c r="O10" s="41">
        <v>0.52</v>
      </c>
    </row>
    <row r="11" spans="1:15" x14ac:dyDescent="0.25">
      <c r="A11" s="8" t="s">
        <v>196</v>
      </c>
      <c r="B11" s="7" t="s">
        <v>197</v>
      </c>
      <c r="C11" s="9" t="s">
        <v>25</v>
      </c>
      <c r="D11" s="37">
        <v>70</v>
      </c>
      <c r="E11" s="37">
        <v>100</v>
      </c>
      <c r="F11" s="37">
        <v>100</v>
      </c>
      <c r="G11" s="75">
        <v>70</v>
      </c>
      <c r="H11" s="76">
        <v>0.7</v>
      </c>
      <c r="I11" s="75">
        <v>30</v>
      </c>
      <c r="J11" s="76">
        <v>0.3</v>
      </c>
      <c r="K11" s="75">
        <v>0</v>
      </c>
      <c r="L11" s="76">
        <v>0</v>
      </c>
      <c r="M11" s="75">
        <v>0</v>
      </c>
      <c r="N11" s="41">
        <v>0</v>
      </c>
      <c r="O11" s="41">
        <v>0</v>
      </c>
    </row>
    <row r="12" spans="1:15" ht="22.5" x14ac:dyDescent="0.25">
      <c r="A12" s="8"/>
      <c r="B12" s="7" t="s">
        <v>198</v>
      </c>
      <c r="C12" s="9" t="s">
        <v>25</v>
      </c>
      <c r="D12" s="37">
        <v>48</v>
      </c>
      <c r="E12" s="37">
        <v>100</v>
      </c>
      <c r="F12" s="37">
        <v>100</v>
      </c>
      <c r="G12" s="75">
        <v>80</v>
      </c>
      <c r="H12" s="76">
        <v>0.8</v>
      </c>
      <c r="I12" s="75">
        <v>20</v>
      </c>
      <c r="J12" s="76">
        <v>0.2</v>
      </c>
      <c r="K12" s="75">
        <v>0</v>
      </c>
      <c r="L12" s="76">
        <v>0</v>
      </c>
      <c r="M12" s="75">
        <v>0</v>
      </c>
      <c r="N12" s="41">
        <v>0</v>
      </c>
      <c r="O12" s="41">
        <v>0</v>
      </c>
    </row>
    <row r="13" spans="1:15" ht="22.5" x14ac:dyDescent="0.25">
      <c r="A13" s="8"/>
      <c r="B13" s="7" t="s">
        <v>199</v>
      </c>
      <c r="C13" s="9" t="s">
        <v>25</v>
      </c>
      <c r="D13" s="37">
        <v>4</v>
      </c>
      <c r="E13" s="37">
        <v>100</v>
      </c>
      <c r="F13" s="37">
        <v>80</v>
      </c>
      <c r="G13" s="75">
        <v>30</v>
      </c>
      <c r="H13" s="76">
        <v>0.375</v>
      </c>
      <c r="I13" s="75">
        <v>20</v>
      </c>
      <c r="J13" s="76">
        <v>0.25</v>
      </c>
      <c r="K13" s="75">
        <v>19.920000000000002</v>
      </c>
      <c r="L13" s="76">
        <v>0.24900000000000003</v>
      </c>
      <c r="M13" s="75">
        <v>10.08</v>
      </c>
      <c r="N13" s="41">
        <v>1.22</v>
      </c>
      <c r="O13" s="41">
        <v>3.58</v>
      </c>
    </row>
    <row r="14" spans="1:15" ht="22.5" x14ac:dyDescent="0.25">
      <c r="A14" s="8"/>
      <c r="B14" s="7" t="s">
        <v>200</v>
      </c>
      <c r="C14" s="9" t="s">
        <v>25</v>
      </c>
      <c r="D14" s="37">
        <v>2.5</v>
      </c>
      <c r="E14" s="37">
        <v>80</v>
      </c>
      <c r="F14" s="37">
        <v>80</v>
      </c>
      <c r="G14" s="75">
        <v>30</v>
      </c>
      <c r="H14" s="76">
        <v>0.375</v>
      </c>
      <c r="I14" s="75">
        <v>20</v>
      </c>
      <c r="J14" s="76">
        <v>0.25</v>
      </c>
      <c r="K14" s="75">
        <v>20</v>
      </c>
      <c r="L14" s="76">
        <v>0.25</v>
      </c>
      <c r="M14" s="75">
        <v>10</v>
      </c>
      <c r="N14" s="41">
        <v>0</v>
      </c>
      <c r="O14" s="41">
        <v>1</v>
      </c>
    </row>
  </sheetData>
  <mergeCells count="14">
    <mergeCell ref="M2:O2"/>
    <mergeCell ref="A5:A8"/>
    <mergeCell ref="A9:A10"/>
    <mergeCell ref="A11:A14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6"/>
  <sheetViews>
    <sheetView topLeftCell="A52" workbookViewId="0">
      <selection activeCell="B44" sqref="B44"/>
    </sheetView>
  </sheetViews>
  <sheetFormatPr baseColWidth="10" defaultRowHeight="15" x14ac:dyDescent="0.25"/>
  <cols>
    <col min="1" max="1" width="19.85546875" customWidth="1"/>
    <col min="2" max="2" width="40.42578125" bestFit="1" customWidth="1"/>
    <col min="3" max="3" width="8.42578125" bestFit="1" customWidth="1"/>
    <col min="4" max="5" width="6" bestFit="1" customWidth="1"/>
    <col min="6" max="6" width="7.140625" bestFit="1" customWidth="1"/>
    <col min="7" max="7" width="5" bestFit="1" customWidth="1"/>
    <col min="8" max="8" width="5.28515625" bestFit="1" customWidth="1"/>
    <col min="9" max="9" width="5" bestFit="1" customWidth="1"/>
    <col min="10" max="10" width="5.28515625" bestFit="1" customWidth="1"/>
    <col min="11" max="11" width="6" bestFit="1" customWidth="1"/>
    <col min="12" max="12" width="5.28515625" bestFit="1" customWidth="1"/>
    <col min="13" max="13" width="8.140625" bestFit="1" customWidth="1"/>
    <col min="14" max="14" width="7.7109375" bestFit="1" customWidth="1"/>
    <col min="15" max="15" width="9.5703125" customWidth="1"/>
  </cols>
  <sheetData>
    <row r="1" spans="1:15" ht="66" customHeight="1" x14ac:dyDescent="0.25">
      <c r="A1" s="78" t="s">
        <v>201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79" t="s">
        <v>15</v>
      </c>
    </row>
    <row r="4" spans="1:15" ht="36" x14ac:dyDescent="0.25">
      <c r="A4" s="80" t="s">
        <v>202</v>
      </c>
      <c r="B4" s="9" t="s">
        <v>203</v>
      </c>
      <c r="C4" s="81" t="s">
        <v>18</v>
      </c>
      <c r="D4" s="38">
        <v>1</v>
      </c>
      <c r="E4" s="38">
        <v>1</v>
      </c>
      <c r="F4" s="38">
        <v>4</v>
      </c>
      <c r="G4" s="39">
        <v>1</v>
      </c>
      <c r="H4" s="40">
        <v>0.25</v>
      </c>
      <c r="I4" s="82">
        <v>1</v>
      </c>
      <c r="J4" s="40">
        <v>0.25</v>
      </c>
      <c r="K4" s="39">
        <v>1</v>
      </c>
      <c r="L4" s="40">
        <v>0.25</v>
      </c>
      <c r="M4" s="39">
        <v>1</v>
      </c>
      <c r="N4" s="83">
        <v>0.23</v>
      </c>
      <c r="O4" s="83">
        <v>0.49</v>
      </c>
    </row>
    <row r="5" spans="1:15" ht="36" x14ac:dyDescent="0.25">
      <c r="A5" s="80"/>
      <c r="B5" s="9" t="s">
        <v>204</v>
      </c>
      <c r="C5" s="81" t="s">
        <v>18</v>
      </c>
      <c r="D5" s="38">
        <v>1</v>
      </c>
      <c r="E5" s="38">
        <v>1</v>
      </c>
      <c r="F5" s="38">
        <v>4</v>
      </c>
      <c r="G5" s="39">
        <v>1</v>
      </c>
      <c r="H5" s="40">
        <v>0.25</v>
      </c>
      <c r="I5" s="82">
        <v>1</v>
      </c>
      <c r="J5" s="40">
        <v>0.25</v>
      </c>
      <c r="K5" s="39">
        <v>1</v>
      </c>
      <c r="L5" s="40">
        <v>0.25</v>
      </c>
      <c r="M5" s="39">
        <v>1</v>
      </c>
      <c r="N5" s="83">
        <v>0.18</v>
      </c>
      <c r="O5" s="83">
        <v>0.45</v>
      </c>
    </row>
    <row r="6" spans="1:15" ht="48" x14ac:dyDescent="0.25">
      <c r="A6" s="9" t="s">
        <v>205</v>
      </c>
      <c r="B6" s="9" t="s">
        <v>206</v>
      </c>
      <c r="C6" s="81" t="s">
        <v>18</v>
      </c>
      <c r="D6" s="38">
        <v>4</v>
      </c>
      <c r="E6" s="38">
        <v>4</v>
      </c>
      <c r="F6" s="38">
        <v>4</v>
      </c>
      <c r="G6" s="39">
        <v>1</v>
      </c>
      <c r="H6" s="40">
        <v>0.25</v>
      </c>
      <c r="I6" s="82">
        <v>1</v>
      </c>
      <c r="J6" s="40">
        <v>0.25</v>
      </c>
      <c r="K6" s="39">
        <v>0.54</v>
      </c>
      <c r="L6" s="40">
        <v>0.13500000000000001</v>
      </c>
      <c r="M6" s="39">
        <v>1.46</v>
      </c>
      <c r="N6" s="84">
        <v>0.248</v>
      </c>
      <c r="O6" s="83">
        <v>0.68600000000000005</v>
      </c>
    </row>
    <row r="7" spans="1:15" ht="36" x14ac:dyDescent="0.25">
      <c r="A7" s="85" t="s">
        <v>207</v>
      </c>
      <c r="B7" s="60" t="s">
        <v>208</v>
      </c>
      <c r="C7" s="86" t="s">
        <v>25</v>
      </c>
      <c r="D7" s="38" t="s">
        <v>22</v>
      </c>
      <c r="E7" s="38">
        <v>100</v>
      </c>
      <c r="F7" s="38">
        <v>100</v>
      </c>
      <c r="G7" s="39">
        <v>25</v>
      </c>
      <c r="H7" s="40">
        <v>0.25</v>
      </c>
      <c r="I7" s="87">
        <v>25</v>
      </c>
      <c r="J7" s="40">
        <v>0.25</v>
      </c>
      <c r="K7" s="39">
        <v>24.93</v>
      </c>
      <c r="L7" s="40">
        <v>0.24929999999999999</v>
      </c>
      <c r="M7" s="39">
        <v>25.07</v>
      </c>
      <c r="N7" s="83">
        <v>5.0140000000000002</v>
      </c>
      <c r="O7" s="83">
        <v>10.39</v>
      </c>
    </row>
    <row r="8" spans="1:15" ht="36" x14ac:dyDescent="0.25">
      <c r="A8" s="88"/>
      <c r="B8" s="60" t="s">
        <v>209</v>
      </c>
      <c r="C8" s="86" t="s">
        <v>25</v>
      </c>
      <c r="D8" s="38" t="s">
        <v>22</v>
      </c>
      <c r="E8" s="38">
        <v>100</v>
      </c>
      <c r="F8" s="38">
        <v>100</v>
      </c>
      <c r="G8" s="39">
        <v>25</v>
      </c>
      <c r="H8" s="40">
        <v>0.25</v>
      </c>
      <c r="I8" s="87">
        <v>25</v>
      </c>
      <c r="J8" s="40">
        <v>0.25</v>
      </c>
      <c r="K8" s="39">
        <v>25</v>
      </c>
      <c r="L8" s="40">
        <v>0.25</v>
      </c>
      <c r="M8" s="39">
        <v>25</v>
      </c>
      <c r="N8" s="75">
        <v>6</v>
      </c>
      <c r="O8" s="89">
        <v>12</v>
      </c>
    </row>
    <row r="9" spans="1:15" ht="36" x14ac:dyDescent="0.25">
      <c r="A9" s="88"/>
      <c r="B9" s="60" t="s">
        <v>210</v>
      </c>
      <c r="C9" s="86" t="s">
        <v>25</v>
      </c>
      <c r="D9" s="38" t="s">
        <v>22</v>
      </c>
      <c r="E9" s="38">
        <v>100</v>
      </c>
      <c r="F9" s="38">
        <v>100</v>
      </c>
      <c r="G9" s="39">
        <v>25</v>
      </c>
      <c r="H9" s="40">
        <v>0.25</v>
      </c>
      <c r="I9" s="87">
        <v>25</v>
      </c>
      <c r="J9" s="40">
        <v>0.25</v>
      </c>
      <c r="K9" s="39">
        <v>25</v>
      </c>
      <c r="L9" s="40">
        <v>0.25</v>
      </c>
      <c r="M9" s="39">
        <v>25</v>
      </c>
      <c r="N9" s="75">
        <v>6</v>
      </c>
      <c r="O9" s="89">
        <v>12</v>
      </c>
    </row>
    <row r="10" spans="1:15" ht="24" x14ac:dyDescent="0.25">
      <c r="A10" s="88"/>
      <c r="B10" s="9" t="s">
        <v>211</v>
      </c>
      <c r="C10" s="81" t="s">
        <v>18</v>
      </c>
      <c r="D10" s="38">
        <v>1</v>
      </c>
      <c r="E10" s="38">
        <v>1</v>
      </c>
      <c r="F10" s="38">
        <v>4</v>
      </c>
      <c r="G10" s="39">
        <v>1</v>
      </c>
      <c r="H10" s="40">
        <v>0.25</v>
      </c>
      <c r="I10" s="82">
        <v>1</v>
      </c>
      <c r="J10" s="40">
        <v>0.25</v>
      </c>
      <c r="K10" s="39">
        <v>0.75</v>
      </c>
      <c r="L10" s="40">
        <v>0.1875</v>
      </c>
      <c r="M10" s="39">
        <v>1.25</v>
      </c>
      <c r="N10" s="75">
        <v>0</v>
      </c>
      <c r="O10" s="75">
        <v>0</v>
      </c>
    </row>
    <row r="11" spans="1:15" ht="24" x14ac:dyDescent="0.25">
      <c r="A11" s="88"/>
      <c r="B11" s="9" t="s">
        <v>212</v>
      </c>
      <c r="C11" s="81" t="s">
        <v>18</v>
      </c>
      <c r="D11" s="38">
        <v>0</v>
      </c>
      <c r="E11" s="38">
        <v>1</v>
      </c>
      <c r="F11" s="38">
        <v>1</v>
      </c>
      <c r="G11" s="39">
        <v>0</v>
      </c>
      <c r="H11" s="40">
        <v>0</v>
      </c>
      <c r="I11" s="82">
        <v>0</v>
      </c>
      <c r="J11" s="40">
        <v>0</v>
      </c>
      <c r="K11" s="90">
        <v>0.28000000000000003</v>
      </c>
      <c r="L11" s="40">
        <v>0.28000000000000003</v>
      </c>
      <c r="M11" s="39">
        <v>0.72</v>
      </c>
      <c r="N11" s="75">
        <v>0</v>
      </c>
      <c r="O11" s="75">
        <v>0</v>
      </c>
    </row>
    <row r="12" spans="1:15" x14ac:dyDescent="0.25">
      <c r="A12" s="88"/>
      <c r="B12" s="9" t="s">
        <v>213</v>
      </c>
      <c r="C12" s="81" t="s">
        <v>18</v>
      </c>
      <c r="D12" s="38">
        <v>1</v>
      </c>
      <c r="E12" s="38">
        <v>2</v>
      </c>
      <c r="F12" s="38">
        <v>1</v>
      </c>
      <c r="G12" s="39">
        <v>0</v>
      </c>
      <c r="H12" s="40">
        <v>0</v>
      </c>
      <c r="I12" s="82">
        <v>0</v>
      </c>
      <c r="J12" s="40">
        <v>0</v>
      </c>
      <c r="K12" s="39">
        <v>0</v>
      </c>
      <c r="L12" s="40">
        <v>0</v>
      </c>
      <c r="M12" s="39">
        <v>1</v>
      </c>
      <c r="N12" s="75">
        <v>0</v>
      </c>
      <c r="O12" s="75">
        <v>0</v>
      </c>
    </row>
    <row r="13" spans="1:15" x14ac:dyDescent="0.25">
      <c r="A13" s="88"/>
      <c r="B13" s="9" t="s">
        <v>214</v>
      </c>
      <c r="C13" s="81" t="s">
        <v>18</v>
      </c>
      <c r="D13" s="38">
        <v>1</v>
      </c>
      <c r="E13" s="38">
        <v>1</v>
      </c>
      <c r="F13" s="38">
        <v>4</v>
      </c>
      <c r="G13" s="39">
        <v>1</v>
      </c>
      <c r="H13" s="40">
        <v>0.25</v>
      </c>
      <c r="I13" s="82">
        <v>1</v>
      </c>
      <c r="J13" s="40">
        <v>0.25</v>
      </c>
      <c r="K13" s="39">
        <v>1</v>
      </c>
      <c r="L13" s="40">
        <v>0.25</v>
      </c>
      <c r="M13" s="39">
        <v>1</v>
      </c>
      <c r="N13" s="75">
        <v>0</v>
      </c>
      <c r="O13" s="75">
        <v>0</v>
      </c>
    </row>
    <row r="14" spans="1:15" ht="24" x14ac:dyDescent="0.25">
      <c r="A14" s="88"/>
      <c r="B14" s="9" t="s">
        <v>215</v>
      </c>
      <c r="C14" s="81" t="s">
        <v>18</v>
      </c>
      <c r="D14" s="38">
        <v>1</v>
      </c>
      <c r="E14" s="38">
        <v>1</v>
      </c>
      <c r="F14" s="38">
        <v>4</v>
      </c>
      <c r="G14" s="39">
        <v>1</v>
      </c>
      <c r="H14" s="40">
        <v>0.25</v>
      </c>
      <c r="I14" s="82">
        <v>1</v>
      </c>
      <c r="J14" s="40">
        <v>0.25</v>
      </c>
      <c r="K14" s="39">
        <v>1</v>
      </c>
      <c r="L14" s="40">
        <v>0.25</v>
      </c>
      <c r="M14" s="39">
        <v>1</v>
      </c>
      <c r="N14" s="75">
        <v>0.24</v>
      </c>
      <c r="O14" s="75">
        <v>0.48</v>
      </c>
    </row>
    <row r="15" spans="1:15" ht="24" x14ac:dyDescent="0.25">
      <c r="A15" s="91"/>
      <c r="B15" s="9" t="s">
        <v>216</v>
      </c>
      <c r="C15" s="81" t="s">
        <v>18</v>
      </c>
      <c r="D15" s="38">
        <v>40</v>
      </c>
      <c r="E15" s="38">
        <v>50</v>
      </c>
      <c r="F15" s="38">
        <v>50</v>
      </c>
      <c r="G15" s="39">
        <v>40</v>
      </c>
      <c r="H15" s="40">
        <v>0.8</v>
      </c>
      <c r="I15" s="82">
        <v>3</v>
      </c>
      <c r="J15" s="40">
        <v>0.06</v>
      </c>
      <c r="K15" s="39">
        <v>73</v>
      </c>
      <c r="L15" s="40">
        <v>1</v>
      </c>
      <c r="M15" s="39">
        <v>0</v>
      </c>
      <c r="N15" s="75">
        <v>0</v>
      </c>
      <c r="O15" s="75">
        <v>0</v>
      </c>
    </row>
    <row r="16" spans="1:15" x14ac:dyDescent="0.25">
      <c r="A16" s="85" t="s">
        <v>207</v>
      </c>
      <c r="B16" s="9" t="s">
        <v>217</v>
      </c>
      <c r="C16" s="81" t="s">
        <v>18</v>
      </c>
      <c r="D16" s="38">
        <v>1</v>
      </c>
      <c r="E16" s="38">
        <v>1</v>
      </c>
      <c r="F16" s="38">
        <v>4</v>
      </c>
      <c r="G16" s="39">
        <v>1</v>
      </c>
      <c r="H16" s="40">
        <v>0.25</v>
      </c>
      <c r="I16" s="82">
        <v>1</v>
      </c>
      <c r="J16" s="40">
        <v>0.25</v>
      </c>
      <c r="K16" s="39">
        <v>1</v>
      </c>
      <c r="L16" s="40">
        <v>0.25</v>
      </c>
      <c r="M16" s="39">
        <v>1</v>
      </c>
      <c r="N16" s="75">
        <v>0.24</v>
      </c>
      <c r="O16" s="75">
        <v>0.49</v>
      </c>
    </row>
    <row r="17" spans="1:15" ht="24" x14ac:dyDescent="0.25">
      <c r="A17" s="88"/>
      <c r="B17" s="9" t="s">
        <v>218</v>
      </c>
      <c r="C17" s="81" t="s">
        <v>18</v>
      </c>
      <c r="D17" s="38">
        <v>0</v>
      </c>
      <c r="E17" s="38">
        <v>4</v>
      </c>
      <c r="F17" s="38">
        <v>4</v>
      </c>
      <c r="G17" s="39">
        <v>1</v>
      </c>
      <c r="H17" s="40">
        <v>0.25</v>
      </c>
      <c r="I17" s="82">
        <v>1</v>
      </c>
      <c r="J17" s="40">
        <v>0.25</v>
      </c>
      <c r="K17" s="39">
        <v>0</v>
      </c>
      <c r="L17" s="40">
        <v>0</v>
      </c>
      <c r="M17" s="39">
        <v>2</v>
      </c>
      <c r="N17" s="75">
        <v>0</v>
      </c>
      <c r="O17" s="75">
        <v>0</v>
      </c>
    </row>
    <row r="18" spans="1:15" ht="48" x14ac:dyDescent="0.25">
      <c r="A18" s="91"/>
      <c r="B18" s="9" t="s">
        <v>219</v>
      </c>
      <c r="C18" s="81" t="s">
        <v>18</v>
      </c>
      <c r="D18" s="38">
        <v>1</v>
      </c>
      <c r="E18" s="38">
        <v>1</v>
      </c>
      <c r="F18" s="38">
        <v>1</v>
      </c>
      <c r="G18" s="39">
        <v>0.25</v>
      </c>
      <c r="H18" s="40">
        <v>0.25</v>
      </c>
      <c r="I18" s="82">
        <v>0.25</v>
      </c>
      <c r="J18" s="40">
        <v>0.25</v>
      </c>
      <c r="K18" s="39">
        <v>0.25</v>
      </c>
      <c r="L18" s="40">
        <v>0.25</v>
      </c>
      <c r="M18" s="39">
        <v>0.25</v>
      </c>
      <c r="N18" s="77">
        <v>0.06</v>
      </c>
      <c r="O18" s="75">
        <v>0.12</v>
      </c>
    </row>
    <row r="19" spans="1:15" ht="36" x14ac:dyDescent="0.25">
      <c r="A19" s="92" t="s">
        <v>220</v>
      </c>
      <c r="B19" s="9" t="s">
        <v>221</v>
      </c>
      <c r="C19" s="81" t="s">
        <v>18</v>
      </c>
      <c r="D19" s="38">
        <v>0</v>
      </c>
      <c r="E19" s="38">
        <v>1</v>
      </c>
      <c r="F19" s="38">
        <v>1</v>
      </c>
      <c r="G19" s="39">
        <v>0</v>
      </c>
      <c r="H19" s="40">
        <v>0</v>
      </c>
      <c r="I19" s="82">
        <v>1</v>
      </c>
      <c r="J19" s="40">
        <v>1</v>
      </c>
      <c r="K19" s="39">
        <v>0</v>
      </c>
      <c r="L19" s="40">
        <v>0</v>
      </c>
      <c r="M19" s="39">
        <v>0</v>
      </c>
      <c r="N19" s="62">
        <v>0</v>
      </c>
      <c r="O19" s="75">
        <v>0</v>
      </c>
    </row>
    <row r="20" spans="1:15" ht="24" x14ac:dyDescent="0.25">
      <c r="A20" s="80" t="s">
        <v>222</v>
      </c>
      <c r="B20" s="9" t="s">
        <v>223</v>
      </c>
      <c r="C20" s="81" t="s">
        <v>18</v>
      </c>
      <c r="D20" s="38">
        <v>0</v>
      </c>
      <c r="E20" s="38">
        <v>1</v>
      </c>
      <c r="F20" s="38">
        <v>1</v>
      </c>
      <c r="G20" s="39">
        <v>1</v>
      </c>
      <c r="H20" s="40">
        <v>1</v>
      </c>
      <c r="I20" s="82">
        <v>0</v>
      </c>
      <c r="J20" s="40">
        <v>0</v>
      </c>
      <c r="K20" s="39">
        <v>0</v>
      </c>
      <c r="L20" s="40">
        <v>0</v>
      </c>
      <c r="M20" s="39">
        <v>0</v>
      </c>
      <c r="N20" s="77">
        <v>0</v>
      </c>
      <c r="O20" s="77">
        <v>0</v>
      </c>
    </row>
    <row r="21" spans="1:15" ht="24" x14ac:dyDescent="0.25">
      <c r="A21" s="80"/>
      <c r="B21" s="9" t="s">
        <v>224</v>
      </c>
      <c r="C21" s="81" t="s">
        <v>18</v>
      </c>
      <c r="D21" s="38">
        <v>0</v>
      </c>
      <c r="E21" s="38">
        <v>1</v>
      </c>
      <c r="F21" s="38">
        <v>1</v>
      </c>
      <c r="G21" s="39">
        <v>0.25</v>
      </c>
      <c r="H21" s="40">
        <v>0.25</v>
      </c>
      <c r="I21" s="82">
        <v>0.25</v>
      </c>
      <c r="J21" s="40">
        <v>0.25</v>
      </c>
      <c r="K21" s="39">
        <v>0.25</v>
      </c>
      <c r="L21" s="40">
        <v>0.25</v>
      </c>
      <c r="M21" s="39">
        <v>0.25</v>
      </c>
      <c r="N21" s="77">
        <v>7.0000000000000007E-2</v>
      </c>
      <c r="O21" s="77">
        <v>9.5000000000000001E-2</v>
      </c>
    </row>
    <row r="22" spans="1:15" ht="36" x14ac:dyDescent="0.25">
      <c r="A22" s="80"/>
      <c r="B22" s="9" t="s">
        <v>225</v>
      </c>
      <c r="C22" s="81" t="s">
        <v>18</v>
      </c>
      <c r="D22" s="38">
        <v>4</v>
      </c>
      <c r="E22" s="38">
        <v>4</v>
      </c>
      <c r="F22" s="38">
        <v>4</v>
      </c>
      <c r="G22" s="39">
        <v>1</v>
      </c>
      <c r="H22" s="40">
        <v>0.25</v>
      </c>
      <c r="I22" s="82">
        <v>1</v>
      </c>
      <c r="J22" s="40">
        <v>0.25</v>
      </c>
      <c r="K22" s="39">
        <v>1</v>
      </c>
      <c r="L22" s="40">
        <v>0.25</v>
      </c>
      <c r="M22" s="39">
        <v>1</v>
      </c>
      <c r="N22" s="77">
        <v>0</v>
      </c>
      <c r="O22" s="77">
        <v>0.4</v>
      </c>
    </row>
    <row r="23" spans="1:15" ht="36" x14ac:dyDescent="0.25">
      <c r="A23" s="80"/>
      <c r="B23" s="9" t="s">
        <v>226</v>
      </c>
      <c r="C23" s="81" t="s">
        <v>18</v>
      </c>
      <c r="D23" s="38">
        <v>0</v>
      </c>
      <c r="E23" s="38">
        <v>4</v>
      </c>
      <c r="F23" s="38">
        <v>4</v>
      </c>
      <c r="G23" s="39">
        <v>1</v>
      </c>
      <c r="H23" s="40">
        <v>0.25</v>
      </c>
      <c r="I23" s="82">
        <v>1</v>
      </c>
      <c r="J23" s="40">
        <v>0.25</v>
      </c>
      <c r="K23" s="39">
        <v>1</v>
      </c>
      <c r="L23" s="40">
        <v>0.25</v>
      </c>
      <c r="M23" s="39">
        <v>1</v>
      </c>
      <c r="N23" s="77">
        <v>0.4</v>
      </c>
      <c r="O23" s="39">
        <v>1</v>
      </c>
    </row>
    <row r="24" spans="1:15" ht="48" x14ac:dyDescent="0.25">
      <c r="A24" s="80"/>
      <c r="B24" s="9" t="s">
        <v>227</v>
      </c>
      <c r="C24" s="81" t="s">
        <v>18</v>
      </c>
      <c r="D24" s="38">
        <v>0</v>
      </c>
      <c r="E24" s="38">
        <v>4</v>
      </c>
      <c r="F24" s="38">
        <v>4</v>
      </c>
      <c r="G24" s="39">
        <v>1</v>
      </c>
      <c r="H24" s="40">
        <v>0.25</v>
      </c>
      <c r="I24" s="82">
        <v>1</v>
      </c>
      <c r="J24" s="40">
        <v>0.25</v>
      </c>
      <c r="K24" s="39">
        <v>1</v>
      </c>
      <c r="L24" s="40">
        <v>0.25</v>
      </c>
      <c r="M24" s="39">
        <v>1</v>
      </c>
      <c r="N24" s="75">
        <v>0</v>
      </c>
      <c r="O24" s="93">
        <v>5</v>
      </c>
    </row>
    <row r="25" spans="1:15" ht="36" x14ac:dyDescent="0.25">
      <c r="A25" s="80"/>
      <c r="B25" s="37" t="s">
        <v>228</v>
      </c>
      <c r="C25" s="81" t="s">
        <v>18</v>
      </c>
      <c r="D25" s="38">
        <v>3</v>
      </c>
      <c r="E25" s="38">
        <v>5</v>
      </c>
      <c r="F25" s="38">
        <v>5</v>
      </c>
      <c r="G25" s="39">
        <v>1</v>
      </c>
      <c r="H25" s="40">
        <v>0.2</v>
      </c>
      <c r="I25" s="82">
        <v>2</v>
      </c>
      <c r="J25" s="40">
        <v>0.4</v>
      </c>
      <c r="K25" s="39">
        <v>2</v>
      </c>
      <c r="L25" s="40">
        <v>0.4</v>
      </c>
      <c r="M25" s="39">
        <v>0</v>
      </c>
      <c r="N25" s="75">
        <v>0</v>
      </c>
      <c r="O25" s="75">
        <v>0.62</v>
      </c>
    </row>
    <row r="26" spans="1:15" ht="22.5" customHeight="1" x14ac:dyDescent="0.25">
      <c r="A26" s="94" t="s">
        <v>229</v>
      </c>
      <c r="B26" s="9" t="s">
        <v>230</v>
      </c>
      <c r="C26" s="81" t="s">
        <v>18</v>
      </c>
      <c r="D26" s="38">
        <v>0</v>
      </c>
      <c r="E26" s="38">
        <v>1</v>
      </c>
      <c r="F26" s="38">
        <v>1</v>
      </c>
      <c r="G26" s="39">
        <v>1</v>
      </c>
      <c r="H26" s="40">
        <v>1</v>
      </c>
      <c r="I26" s="82">
        <v>1</v>
      </c>
      <c r="J26" s="40">
        <v>0</v>
      </c>
      <c r="K26" s="39">
        <v>0</v>
      </c>
      <c r="L26" s="40">
        <v>0</v>
      </c>
      <c r="M26" s="39">
        <v>0</v>
      </c>
      <c r="N26" s="75">
        <v>0</v>
      </c>
      <c r="O26" s="75">
        <v>0</v>
      </c>
    </row>
    <row r="27" spans="1:15" ht="36" x14ac:dyDescent="0.25">
      <c r="A27" s="95"/>
      <c r="B27" s="9" t="s">
        <v>231</v>
      </c>
      <c r="C27" s="81" t="s">
        <v>25</v>
      </c>
      <c r="D27" s="38">
        <v>75</v>
      </c>
      <c r="E27" s="38">
        <v>95</v>
      </c>
      <c r="F27" s="38">
        <v>95</v>
      </c>
      <c r="G27" s="39">
        <v>25</v>
      </c>
      <c r="H27" s="40">
        <v>0.26315789473684209</v>
      </c>
      <c r="I27" s="82">
        <v>25</v>
      </c>
      <c r="J27" s="40">
        <v>0.26315789473684209</v>
      </c>
      <c r="K27" s="39">
        <v>25</v>
      </c>
      <c r="L27" s="40">
        <v>0.26315789473684209</v>
      </c>
      <c r="M27" s="39">
        <v>2</v>
      </c>
      <c r="N27" s="83">
        <v>23.6</v>
      </c>
      <c r="O27" s="77">
        <v>1.024</v>
      </c>
    </row>
    <row r="28" spans="1:15" ht="36" x14ac:dyDescent="0.25">
      <c r="A28" s="9" t="s">
        <v>232</v>
      </c>
      <c r="B28" s="9" t="s">
        <v>231</v>
      </c>
      <c r="C28" s="81" t="s">
        <v>25</v>
      </c>
      <c r="D28" s="38">
        <v>75</v>
      </c>
      <c r="E28" s="38">
        <v>95</v>
      </c>
      <c r="F28" s="38">
        <v>95</v>
      </c>
      <c r="G28" s="39">
        <v>25</v>
      </c>
      <c r="H28" s="40">
        <v>0.26315789473684209</v>
      </c>
      <c r="I28" s="82">
        <v>25</v>
      </c>
      <c r="J28" s="40">
        <v>0.26315789473684209</v>
      </c>
      <c r="K28" s="39">
        <v>25</v>
      </c>
      <c r="L28" s="40">
        <v>0.26315789473684209</v>
      </c>
      <c r="M28" s="39">
        <v>18</v>
      </c>
      <c r="N28" s="10">
        <v>4.3600000000000003</v>
      </c>
      <c r="O28" s="77">
        <v>7.992</v>
      </c>
    </row>
    <row r="29" spans="1:15" ht="24" x14ac:dyDescent="0.25">
      <c r="A29" s="80" t="s">
        <v>233</v>
      </c>
      <c r="B29" s="9" t="s">
        <v>234</v>
      </c>
      <c r="C29" s="81" t="s">
        <v>18</v>
      </c>
      <c r="D29" s="38">
        <v>1</v>
      </c>
      <c r="E29" s="38">
        <v>1</v>
      </c>
      <c r="F29" s="38">
        <v>1</v>
      </c>
      <c r="G29" s="39">
        <v>1</v>
      </c>
      <c r="H29" s="40">
        <v>1</v>
      </c>
      <c r="I29" s="82">
        <v>1</v>
      </c>
      <c r="J29" s="40">
        <v>1</v>
      </c>
      <c r="K29" s="39">
        <f>J29</f>
        <v>1</v>
      </c>
      <c r="L29" s="40">
        <v>1</v>
      </c>
      <c r="M29" s="39">
        <v>0</v>
      </c>
      <c r="N29" s="62">
        <v>1</v>
      </c>
      <c r="O29" s="39">
        <v>1</v>
      </c>
    </row>
    <row r="30" spans="1:15" ht="24" x14ac:dyDescent="0.25">
      <c r="A30" s="80"/>
      <c r="B30" s="9" t="s">
        <v>235</v>
      </c>
      <c r="C30" s="81" t="s">
        <v>18</v>
      </c>
      <c r="D30" s="38">
        <v>1</v>
      </c>
      <c r="E30" s="38">
        <v>1</v>
      </c>
      <c r="F30" s="38">
        <v>1</v>
      </c>
      <c r="G30" s="39">
        <v>0.1</v>
      </c>
      <c r="H30" s="40">
        <v>0.1</v>
      </c>
      <c r="I30" s="82">
        <v>0.3</v>
      </c>
      <c r="J30" s="40">
        <v>0.3</v>
      </c>
      <c r="K30" s="39">
        <v>0.4</v>
      </c>
      <c r="L30" s="40">
        <v>0.4</v>
      </c>
      <c r="M30" s="39">
        <v>0.2</v>
      </c>
      <c r="N30" s="62">
        <v>0.05</v>
      </c>
      <c r="O30" s="75">
        <v>0.10100000000000001</v>
      </c>
    </row>
    <row r="31" spans="1:15" ht="24" x14ac:dyDescent="0.25">
      <c r="A31" s="80" t="s">
        <v>236</v>
      </c>
      <c r="B31" s="9" t="s">
        <v>237</v>
      </c>
      <c r="C31" s="81" t="s">
        <v>18</v>
      </c>
      <c r="D31" s="38">
        <v>1</v>
      </c>
      <c r="E31" s="38">
        <v>1</v>
      </c>
      <c r="F31" s="38">
        <v>4</v>
      </c>
      <c r="G31" s="39">
        <v>1</v>
      </c>
      <c r="H31" s="40">
        <v>0.25</v>
      </c>
      <c r="I31" s="82">
        <v>1</v>
      </c>
      <c r="J31" s="40">
        <v>0.25</v>
      </c>
      <c r="K31" s="39">
        <v>1</v>
      </c>
      <c r="L31" s="40">
        <v>0.25</v>
      </c>
      <c r="M31" s="39">
        <v>1</v>
      </c>
      <c r="N31" s="62">
        <v>0</v>
      </c>
      <c r="O31" s="75">
        <v>0.18</v>
      </c>
    </row>
    <row r="32" spans="1:15" ht="36" x14ac:dyDescent="0.25">
      <c r="A32" s="80"/>
      <c r="B32" s="9" t="s">
        <v>238</v>
      </c>
      <c r="C32" s="81" t="s">
        <v>18</v>
      </c>
      <c r="D32" s="38">
        <v>0</v>
      </c>
      <c r="E32" s="38">
        <v>1</v>
      </c>
      <c r="F32" s="38">
        <v>1</v>
      </c>
      <c r="G32" s="39">
        <v>0</v>
      </c>
      <c r="H32" s="40">
        <v>0</v>
      </c>
      <c r="I32" s="82">
        <v>0</v>
      </c>
      <c r="J32" s="40"/>
      <c r="K32" s="39">
        <v>0.68</v>
      </c>
      <c r="L32" s="40">
        <v>0.68</v>
      </c>
      <c r="M32" s="39">
        <v>0.32</v>
      </c>
      <c r="N32" s="62">
        <v>0</v>
      </c>
      <c r="O32" s="75">
        <v>0.192</v>
      </c>
    </row>
    <row r="33" spans="1:15" ht="24" x14ac:dyDescent="0.25">
      <c r="A33" s="80"/>
      <c r="B33" s="9" t="s">
        <v>239</v>
      </c>
      <c r="C33" s="81" t="s">
        <v>18</v>
      </c>
      <c r="D33" s="38">
        <v>1</v>
      </c>
      <c r="E33" s="38">
        <v>1</v>
      </c>
      <c r="F33" s="38">
        <v>1</v>
      </c>
      <c r="G33" s="39">
        <v>0</v>
      </c>
      <c r="H33" s="40">
        <v>0</v>
      </c>
      <c r="I33" s="82">
        <v>0</v>
      </c>
      <c r="J33" s="40">
        <v>0</v>
      </c>
      <c r="K33" s="39">
        <v>0.3</v>
      </c>
      <c r="L33" s="40">
        <v>0.3</v>
      </c>
      <c r="M33" s="39">
        <v>0.7</v>
      </c>
      <c r="N33" s="62">
        <v>0</v>
      </c>
      <c r="O33" s="75">
        <v>0</v>
      </c>
    </row>
    <row r="34" spans="1:15" x14ac:dyDescent="0.25">
      <c r="A34" s="85" t="s">
        <v>240</v>
      </c>
      <c r="B34" s="9" t="s">
        <v>241</v>
      </c>
      <c r="C34" s="81" t="s">
        <v>18</v>
      </c>
      <c r="D34" s="38">
        <v>640</v>
      </c>
      <c r="E34" s="38">
        <v>1280</v>
      </c>
      <c r="F34" s="38">
        <v>1280</v>
      </c>
      <c r="G34" s="39">
        <v>407</v>
      </c>
      <c r="H34" s="40">
        <v>0.31796875000000002</v>
      </c>
      <c r="I34" s="82">
        <v>320</v>
      </c>
      <c r="J34" s="40">
        <v>0.25</v>
      </c>
      <c r="K34" s="39">
        <v>224</v>
      </c>
      <c r="L34" s="40">
        <v>0.17499999999999999</v>
      </c>
      <c r="M34" s="39">
        <v>329</v>
      </c>
      <c r="N34" s="62">
        <v>67.45</v>
      </c>
      <c r="O34" s="75">
        <v>202.33500000000001</v>
      </c>
    </row>
    <row r="35" spans="1:15" ht="24" x14ac:dyDescent="0.25">
      <c r="A35" s="88"/>
      <c r="B35" s="9" t="s">
        <v>242</v>
      </c>
      <c r="C35" s="81" t="s">
        <v>18</v>
      </c>
      <c r="D35" s="38">
        <v>4</v>
      </c>
      <c r="E35" s="38">
        <v>4</v>
      </c>
      <c r="F35" s="38">
        <v>4</v>
      </c>
      <c r="G35" s="39">
        <v>1</v>
      </c>
      <c r="H35" s="40">
        <v>0.25</v>
      </c>
      <c r="I35" s="82">
        <v>1</v>
      </c>
      <c r="J35" s="40">
        <v>0.25</v>
      </c>
      <c r="K35" s="39">
        <v>1</v>
      </c>
      <c r="L35" s="40">
        <v>0.25</v>
      </c>
      <c r="M35" s="39">
        <v>1</v>
      </c>
      <c r="N35" s="62">
        <v>0.25</v>
      </c>
      <c r="O35" s="83">
        <v>0.5</v>
      </c>
    </row>
    <row r="36" spans="1:15" x14ac:dyDescent="0.25">
      <c r="A36" s="91"/>
      <c r="B36" s="9" t="s">
        <v>243</v>
      </c>
      <c r="C36" s="81" t="s">
        <v>18</v>
      </c>
      <c r="D36" s="38" t="s">
        <v>22</v>
      </c>
      <c r="E36" s="38">
        <v>400</v>
      </c>
      <c r="F36" s="38">
        <v>400</v>
      </c>
      <c r="G36" s="39">
        <v>158</v>
      </c>
      <c r="H36" s="40">
        <v>0.39500000000000002</v>
      </c>
      <c r="I36" s="82">
        <v>150</v>
      </c>
      <c r="J36" s="40">
        <v>0.375</v>
      </c>
      <c r="K36" s="39">
        <v>150</v>
      </c>
      <c r="L36" s="40">
        <v>0.375</v>
      </c>
      <c r="M36" s="39">
        <v>0</v>
      </c>
      <c r="N36" s="62">
        <v>0</v>
      </c>
      <c r="O36" s="75">
        <v>0</v>
      </c>
    </row>
    <row r="37" spans="1:15" ht="24" x14ac:dyDescent="0.25">
      <c r="A37" s="80" t="s">
        <v>244</v>
      </c>
      <c r="B37" s="9" t="s">
        <v>245</v>
      </c>
      <c r="C37" s="81" t="s">
        <v>18</v>
      </c>
      <c r="D37" s="38">
        <v>0</v>
      </c>
      <c r="E37" s="38">
        <v>1</v>
      </c>
      <c r="F37" s="38">
        <v>1</v>
      </c>
      <c r="G37" s="39">
        <v>0</v>
      </c>
      <c r="H37" s="40">
        <v>0</v>
      </c>
      <c r="I37" s="82">
        <v>0</v>
      </c>
      <c r="J37" s="40">
        <v>0</v>
      </c>
      <c r="K37" s="39">
        <v>0</v>
      </c>
      <c r="L37" s="40">
        <v>0</v>
      </c>
      <c r="M37" s="39">
        <v>1</v>
      </c>
      <c r="N37" s="75">
        <v>0</v>
      </c>
      <c r="O37" s="75">
        <v>0</v>
      </c>
    </row>
    <row r="38" spans="1:15" ht="24" x14ac:dyDescent="0.25">
      <c r="A38" s="80"/>
      <c r="B38" s="9" t="s">
        <v>246</v>
      </c>
      <c r="C38" s="81" t="s">
        <v>25</v>
      </c>
      <c r="D38" s="38">
        <v>0</v>
      </c>
      <c r="E38" s="38">
        <v>20</v>
      </c>
      <c r="F38" s="38">
        <v>20</v>
      </c>
      <c r="G38" s="39">
        <v>0</v>
      </c>
      <c r="H38" s="40">
        <v>0</v>
      </c>
      <c r="I38" s="82">
        <v>0</v>
      </c>
      <c r="J38" s="40">
        <v>0</v>
      </c>
      <c r="K38" s="39">
        <v>0</v>
      </c>
      <c r="L38" s="40">
        <v>0</v>
      </c>
      <c r="M38" s="39">
        <v>20</v>
      </c>
      <c r="N38" s="75">
        <v>0</v>
      </c>
      <c r="O38" s="75">
        <v>0</v>
      </c>
    </row>
    <row r="39" spans="1:15" ht="24" x14ac:dyDescent="0.25">
      <c r="A39" s="80"/>
      <c r="B39" s="9" t="s">
        <v>247</v>
      </c>
      <c r="C39" s="81" t="s">
        <v>18</v>
      </c>
      <c r="D39" s="38">
        <v>4</v>
      </c>
      <c r="E39" s="38">
        <v>4</v>
      </c>
      <c r="F39" s="38">
        <v>4</v>
      </c>
      <c r="G39" s="39">
        <v>1</v>
      </c>
      <c r="H39" s="40">
        <v>0.25</v>
      </c>
      <c r="I39" s="82">
        <v>1</v>
      </c>
      <c r="J39" s="40">
        <v>0.25</v>
      </c>
      <c r="K39" s="96">
        <v>0.9</v>
      </c>
      <c r="L39" s="40">
        <v>0.22500000000000001</v>
      </c>
      <c r="M39" s="39">
        <v>1.1000000000000001</v>
      </c>
      <c r="N39" s="75">
        <v>0</v>
      </c>
      <c r="O39" s="75">
        <v>0.55000000000000004</v>
      </c>
    </row>
    <row r="40" spans="1:15" ht="24" x14ac:dyDescent="0.25">
      <c r="A40" s="80"/>
      <c r="B40" s="9" t="s">
        <v>248</v>
      </c>
      <c r="C40" s="81" t="s">
        <v>18</v>
      </c>
      <c r="D40" s="38">
        <v>60</v>
      </c>
      <c r="E40" s="38">
        <v>90</v>
      </c>
      <c r="F40" s="38">
        <v>90</v>
      </c>
      <c r="G40" s="39">
        <v>22</v>
      </c>
      <c r="H40" s="40">
        <v>0.24444444444444444</v>
      </c>
      <c r="I40" s="82">
        <v>22</v>
      </c>
      <c r="J40" s="40">
        <v>0.24444444444444444</v>
      </c>
      <c r="K40" s="39">
        <v>25</v>
      </c>
      <c r="L40" s="40">
        <v>0.27777777777777779</v>
      </c>
      <c r="M40" s="39">
        <v>21</v>
      </c>
      <c r="N40" s="75">
        <v>3.57</v>
      </c>
      <c r="O40" s="75">
        <v>8.82</v>
      </c>
    </row>
    <row r="41" spans="1:15" ht="24" x14ac:dyDescent="0.25">
      <c r="A41" s="80"/>
      <c r="B41" s="9" t="s">
        <v>249</v>
      </c>
      <c r="C41" s="81" t="s">
        <v>18</v>
      </c>
      <c r="D41" s="38">
        <v>0</v>
      </c>
      <c r="E41" s="38">
        <v>1</v>
      </c>
      <c r="F41" s="38">
        <v>1</v>
      </c>
      <c r="G41" s="39">
        <v>0</v>
      </c>
      <c r="H41" s="40">
        <v>0</v>
      </c>
      <c r="I41" s="82">
        <v>0</v>
      </c>
      <c r="J41" s="40">
        <v>0</v>
      </c>
      <c r="K41" s="39">
        <v>1</v>
      </c>
      <c r="L41" s="40">
        <v>1</v>
      </c>
      <c r="M41" s="39">
        <v>0</v>
      </c>
      <c r="N41" s="10">
        <v>0</v>
      </c>
      <c r="O41" s="75">
        <v>0</v>
      </c>
    </row>
    <row r="42" spans="1:15" ht="29.25" customHeight="1" x14ac:dyDescent="0.25">
      <c r="A42" s="80" t="s">
        <v>250</v>
      </c>
      <c r="B42" s="9" t="s">
        <v>251</v>
      </c>
      <c r="C42" s="81" t="s">
        <v>18</v>
      </c>
      <c r="D42" s="38">
        <v>0</v>
      </c>
      <c r="E42" s="38">
        <v>3</v>
      </c>
      <c r="F42" s="38">
        <v>3</v>
      </c>
      <c r="G42" s="39">
        <v>1</v>
      </c>
      <c r="H42" s="40">
        <v>0.33333333333333331</v>
      </c>
      <c r="I42" s="82">
        <v>1</v>
      </c>
      <c r="J42" s="40">
        <v>0.33333333333333331</v>
      </c>
      <c r="K42" s="39">
        <v>1</v>
      </c>
      <c r="L42" s="40">
        <v>0.33333333333333331</v>
      </c>
      <c r="M42" s="39">
        <v>0</v>
      </c>
      <c r="N42" s="75">
        <v>0</v>
      </c>
      <c r="O42" s="75">
        <v>1</v>
      </c>
    </row>
    <row r="43" spans="1:15" ht="22.5" customHeight="1" x14ac:dyDescent="0.25">
      <c r="A43" s="80"/>
      <c r="B43" s="9" t="s">
        <v>252</v>
      </c>
      <c r="C43" s="81" t="s">
        <v>18</v>
      </c>
      <c r="D43" s="38">
        <v>0</v>
      </c>
      <c r="E43" s="38">
        <v>40</v>
      </c>
      <c r="F43" s="38">
        <v>40</v>
      </c>
      <c r="G43" s="39">
        <v>21</v>
      </c>
      <c r="H43" s="40">
        <v>0.52500000000000002</v>
      </c>
      <c r="I43" s="82">
        <v>10</v>
      </c>
      <c r="J43" s="40">
        <v>0.25</v>
      </c>
      <c r="K43" s="39">
        <v>5</v>
      </c>
      <c r="L43" s="40">
        <v>0.125</v>
      </c>
      <c r="M43" s="39">
        <v>4</v>
      </c>
      <c r="N43" s="75">
        <v>0</v>
      </c>
      <c r="O43" s="93">
        <v>23</v>
      </c>
    </row>
    <row r="44" spans="1:15" ht="48" x14ac:dyDescent="0.25">
      <c r="A44" s="80" t="s">
        <v>253</v>
      </c>
      <c r="B44" s="9" t="s">
        <v>254</v>
      </c>
      <c r="C44" s="81" t="s">
        <v>18</v>
      </c>
      <c r="D44" s="38">
        <v>0</v>
      </c>
      <c r="E44" s="38">
        <v>3</v>
      </c>
      <c r="F44" s="38">
        <v>3</v>
      </c>
      <c r="G44" s="39">
        <v>0</v>
      </c>
      <c r="H44" s="40">
        <v>0</v>
      </c>
      <c r="I44" s="82">
        <v>1</v>
      </c>
      <c r="J44" s="40">
        <v>0.33333333333333331</v>
      </c>
      <c r="K44" s="39">
        <v>1</v>
      </c>
      <c r="L44" s="40">
        <v>0.33333333333333331</v>
      </c>
      <c r="M44" s="39">
        <v>1</v>
      </c>
      <c r="N44" s="75">
        <v>0.1</v>
      </c>
      <c r="O44" s="75">
        <v>0.6</v>
      </c>
    </row>
    <row r="45" spans="1:15" ht="18.75" customHeight="1" x14ac:dyDescent="0.25">
      <c r="A45" s="80"/>
      <c r="B45" s="9" t="s">
        <v>255</v>
      </c>
      <c r="C45" s="81" t="s">
        <v>18</v>
      </c>
      <c r="D45" s="38">
        <v>0</v>
      </c>
      <c r="E45" s="38">
        <v>3</v>
      </c>
      <c r="F45" s="38">
        <v>3</v>
      </c>
      <c r="G45" s="39">
        <v>0</v>
      </c>
      <c r="H45" s="40">
        <v>0</v>
      </c>
      <c r="I45" s="82">
        <v>1</v>
      </c>
      <c r="J45" s="40">
        <v>0.33333333333333331</v>
      </c>
      <c r="K45" s="39">
        <v>1</v>
      </c>
      <c r="L45" s="40">
        <v>0.33333333333333331</v>
      </c>
      <c r="M45" s="39">
        <v>1</v>
      </c>
      <c r="N45" s="75">
        <v>0</v>
      </c>
      <c r="O45" s="75">
        <v>0</v>
      </c>
    </row>
    <row r="46" spans="1:15" ht="24" x14ac:dyDescent="0.25">
      <c r="A46" s="80" t="s">
        <v>256</v>
      </c>
      <c r="B46" s="9" t="s">
        <v>257</v>
      </c>
      <c r="C46" s="81" t="s">
        <v>18</v>
      </c>
      <c r="D46" s="38">
        <v>0</v>
      </c>
      <c r="E46" s="38">
        <v>1</v>
      </c>
      <c r="F46" s="38">
        <v>1</v>
      </c>
      <c r="G46" s="39">
        <v>0</v>
      </c>
      <c r="H46" s="40">
        <v>0</v>
      </c>
      <c r="I46" s="82">
        <v>1</v>
      </c>
      <c r="J46" s="40">
        <v>1</v>
      </c>
      <c r="K46" s="39">
        <v>0</v>
      </c>
      <c r="L46" s="40">
        <v>0</v>
      </c>
      <c r="M46" s="39">
        <v>0</v>
      </c>
      <c r="N46" s="97">
        <v>0</v>
      </c>
      <c r="O46" s="75">
        <v>0</v>
      </c>
    </row>
    <row r="47" spans="1:15" ht="36" x14ac:dyDescent="0.25">
      <c r="A47" s="80"/>
      <c r="B47" s="9" t="s">
        <v>258</v>
      </c>
      <c r="C47" s="81" t="s">
        <v>18</v>
      </c>
      <c r="D47" s="38">
        <v>3</v>
      </c>
      <c r="E47" s="38">
        <v>3</v>
      </c>
      <c r="F47" s="38">
        <v>3</v>
      </c>
      <c r="G47" s="39">
        <v>0</v>
      </c>
      <c r="H47" s="40">
        <v>0</v>
      </c>
      <c r="I47" s="82">
        <v>1</v>
      </c>
      <c r="J47" s="40">
        <v>0.33333333333333331</v>
      </c>
      <c r="K47" s="39">
        <v>1</v>
      </c>
      <c r="L47" s="40">
        <v>0.33333333333333331</v>
      </c>
      <c r="M47" s="39">
        <v>1</v>
      </c>
      <c r="N47" s="97">
        <v>0.2</v>
      </c>
      <c r="O47" s="83">
        <v>0.5</v>
      </c>
    </row>
    <row r="48" spans="1:15" ht="24" x14ac:dyDescent="0.25">
      <c r="A48" s="85" t="s">
        <v>259</v>
      </c>
      <c r="B48" s="9" t="s">
        <v>260</v>
      </c>
      <c r="C48" s="81" t="s">
        <v>18</v>
      </c>
      <c r="D48" s="38">
        <v>0</v>
      </c>
      <c r="E48" s="38">
        <v>4</v>
      </c>
      <c r="F48" s="38">
        <v>4</v>
      </c>
      <c r="G48" s="39">
        <v>1</v>
      </c>
      <c r="H48" s="40">
        <v>0.25</v>
      </c>
      <c r="I48" s="82">
        <v>1</v>
      </c>
      <c r="J48" s="40">
        <v>0.25</v>
      </c>
      <c r="K48" s="39">
        <v>1</v>
      </c>
      <c r="L48" s="40">
        <v>0.25</v>
      </c>
      <c r="M48" s="39">
        <v>1</v>
      </c>
      <c r="N48" s="62">
        <v>0</v>
      </c>
      <c r="O48" s="75">
        <v>1</v>
      </c>
    </row>
    <row r="49" spans="1:15" ht="24" x14ac:dyDescent="0.25">
      <c r="A49" s="88"/>
      <c r="B49" s="9" t="s">
        <v>261</v>
      </c>
      <c r="C49" s="81" t="s">
        <v>18</v>
      </c>
      <c r="D49" s="38">
        <v>0</v>
      </c>
      <c r="E49" s="38">
        <v>1</v>
      </c>
      <c r="F49" s="38">
        <v>1</v>
      </c>
      <c r="G49" s="39">
        <v>1</v>
      </c>
      <c r="H49" s="40">
        <v>1</v>
      </c>
      <c r="I49" s="82"/>
      <c r="J49" s="40">
        <v>0</v>
      </c>
      <c r="K49" s="39">
        <v>0</v>
      </c>
      <c r="L49" s="40">
        <v>0</v>
      </c>
      <c r="M49" s="39">
        <v>0</v>
      </c>
      <c r="N49" s="62">
        <v>0</v>
      </c>
      <c r="O49" s="75">
        <v>0</v>
      </c>
    </row>
    <row r="50" spans="1:15" ht="24" x14ac:dyDescent="0.25">
      <c r="A50" s="88"/>
      <c r="B50" s="9" t="s">
        <v>262</v>
      </c>
      <c r="C50" s="81" t="s">
        <v>25</v>
      </c>
      <c r="D50" s="38">
        <v>0</v>
      </c>
      <c r="E50" s="38">
        <v>100</v>
      </c>
      <c r="F50" s="38">
        <v>100</v>
      </c>
      <c r="G50" s="39">
        <v>0</v>
      </c>
      <c r="H50" s="40">
        <v>0</v>
      </c>
      <c r="I50" s="82">
        <v>33</v>
      </c>
      <c r="J50" s="40">
        <v>0.33</v>
      </c>
      <c r="K50" s="39">
        <v>33</v>
      </c>
      <c r="L50" s="40">
        <v>0.33</v>
      </c>
      <c r="M50" s="39">
        <v>34</v>
      </c>
      <c r="N50" s="62">
        <v>0</v>
      </c>
      <c r="O50" s="75">
        <v>0</v>
      </c>
    </row>
    <row r="51" spans="1:15" ht="24" x14ac:dyDescent="0.25">
      <c r="A51" s="88"/>
      <c r="B51" s="9" t="s">
        <v>263</v>
      </c>
      <c r="C51" s="81" t="s">
        <v>18</v>
      </c>
      <c r="D51" s="38">
        <v>18000</v>
      </c>
      <c r="E51" s="38">
        <v>18000</v>
      </c>
      <c r="F51" s="38">
        <v>18000</v>
      </c>
      <c r="G51" s="39">
        <v>6229</v>
      </c>
      <c r="H51" s="40">
        <v>0.34605555555555556</v>
      </c>
      <c r="I51" s="82">
        <v>5000</v>
      </c>
      <c r="J51" s="40">
        <v>0.27777777777777779</v>
      </c>
      <c r="K51" s="39">
        <v>5000</v>
      </c>
      <c r="L51" s="40">
        <v>0.27777777777777779</v>
      </c>
      <c r="M51" s="39">
        <v>1771</v>
      </c>
      <c r="N51" s="62">
        <v>426.81099999999998</v>
      </c>
      <c r="O51" s="83">
        <v>853.6</v>
      </c>
    </row>
    <row r="52" spans="1:15" ht="48" x14ac:dyDescent="0.25">
      <c r="A52" s="88"/>
      <c r="B52" s="9" t="s">
        <v>264</v>
      </c>
      <c r="C52" s="81" t="s">
        <v>25</v>
      </c>
      <c r="D52" s="38">
        <v>100</v>
      </c>
      <c r="E52" s="38">
        <v>100</v>
      </c>
      <c r="F52" s="38">
        <v>100</v>
      </c>
      <c r="G52" s="39">
        <v>25</v>
      </c>
      <c r="H52" s="40">
        <v>0.25</v>
      </c>
      <c r="I52" s="82">
        <v>25</v>
      </c>
      <c r="J52" s="40">
        <v>0.25</v>
      </c>
      <c r="K52" s="39">
        <v>25</v>
      </c>
      <c r="L52" s="40">
        <v>0.25</v>
      </c>
      <c r="M52" s="39">
        <v>25</v>
      </c>
      <c r="N52" s="98">
        <v>6</v>
      </c>
      <c r="O52" s="89">
        <v>12</v>
      </c>
    </row>
    <row r="53" spans="1:15" x14ac:dyDescent="0.25">
      <c r="A53" s="88"/>
      <c r="B53" s="9" t="s">
        <v>265</v>
      </c>
      <c r="C53" s="81" t="s">
        <v>18</v>
      </c>
      <c r="D53" s="38">
        <v>1</v>
      </c>
      <c r="E53" s="38">
        <v>1</v>
      </c>
      <c r="F53" s="38">
        <v>1</v>
      </c>
      <c r="G53" s="39">
        <v>0</v>
      </c>
      <c r="H53" s="40">
        <v>0</v>
      </c>
      <c r="I53" s="82">
        <v>0.3</v>
      </c>
      <c r="J53" s="40">
        <v>0.3</v>
      </c>
      <c r="K53" s="39">
        <v>0.4</v>
      </c>
      <c r="L53" s="40">
        <v>0.4</v>
      </c>
      <c r="M53" s="39">
        <v>0.3</v>
      </c>
      <c r="N53" s="75">
        <v>0.06</v>
      </c>
      <c r="O53" s="75">
        <v>0.15</v>
      </c>
    </row>
    <row r="54" spans="1:15" ht="24" x14ac:dyDescent="0.25">
      <c r="A54" s="91"/>
      <c r="B54" s="9" t="s">
        <v>266</v>
      </c>
      <c r="C54" s="81" t="s">
        <v>18</v>
      </c>
      <c r="D54" s="38">
        <v>2</v>
      </c>
      <c r="E54" s="38">
        <v>8</v>
      </c>
      <c r="F54" s="38">
        <v>8</v>
      </c>
      <c r="G54" s="39">
        <v>4</v>
      </c>
      <c r="H54" s="40">
        <v>0.5</v>
      </c>
      <c r="I54" s="82">
        <v>2</v>
      </c>
      <c r="J54" s="40">
        <v>0.25</v>
      </c>
      <c r="K54" s="39">
        <v>2</v>
      </c>
      <c r="L54" s="40">
        <v>0.25</v>
      </c>
      <c r="M54" s="39">
        <v>0</v>
      </c>
      <c r="N54" s="62">
        <v>0</v>
      </c>
      <c r="O54" s="75">
        <v>0</v>
      </c>
    </row>
    <row r="55" spans="1:15" ht="24" x14ac:dyDescent="0.25">
      <c r="A55" s="85" t="s">
        <v>267</v>
      </c>
      <c r="B55" s="9" t="s">
        <v>268</v>
      </c>
      <c r="C55" s="81" t="s">
        <v>25</v>
      </c>
      <c r="D55" s="38">
        <v>100</v>
      </c>
      <c r="E55" s="38">
        <v>100</v>
      </c>
      <c r="F55" s="38">
        <v>100</v>
      </c>
      <c r="G55" s="39">
        <v>25</v>
      </c>
      <c r="H55" s="40">
        <v>0.25</v>
      </c>
      <c r="I55" s="82">
        <v>25</v>
      </c>
      <c r="J55" s="40">
        <v>0.25</v>
      </c>
      <c r="K55" s="39">
        <v>10.199999999999999</v>
      </c>
      <c r="L55" s="40">
        <v>0.10199999999999999</v>
      </c>
      <c r="M55" s="39">
        <v>39.799999999999997</v>
      </c>
      <c r="N55" s="10">
        <v>0</v>
      </c>
      <c r="O55" s="83">
        <v>19.899999999999999</v>
      </c>
    </row>
    <row r="56" spans="1:15" ht="24" x14ac:dyDescent="0.25">
      <c r="A56" s="88"/>
      <c r="B56" s="9" t="s">
        <v>269</v>
      </c>
      <c r="C56" s="81" t="s">
        <v>18</v>
      </c>
      <c r="D56" s="38">
        <v>0</v>
      </c>
      <c r="E56" s="38">
        <v>2</v>
      </c>
      <c r="F56" s="38">
        <v>2</v>
      </c>
      <c r="G56" s="39">
        <v>0</v>
      </c>
      <c r="H56" s="40">
        <v>0</v>
      </c>
      <c r="I56" s="82">
        <v>0</v>
      </c>
      <c r="J56" s="40">
        <v>0</v>
      </c>
      <c r="K56" s="39">
        <f>J56</f>
        <v>0</v>
      </c>
      <c r="L56" s="40">
        <v>0.5</v>
      </c>
      <c r="M56" s="39">
        <v>1</v>
      </c>
      <c r="N56" s="10">
        <v>0</v>
      </c>
      <c r="O56" s="75">
        <v>0</v>
      </c>
    </row>
    <row r="57" spans="1:15" x14ac:dyDescent="0.25">
      <c r="A57" s="88"/>
      <c r="B57" s="9" t="s">
        <v>270</v>
      </c>
      <c r="C57" s="81" t="s">
        <v>25</v>
      </c>
      <c r="D57" s="38">
        <v>100</v>
      </c>
      <c r="E57" s="38">
        <v>100</v>
      </c>
      <c r="F57" s="38">
        <v>100</v>
      </c>
      <c r="G57" s="39">
        <v>25</v>
      </c>
      <c r="H57" s="40">
        <v>0.25</v>
      </c>
      <c r="I57" s="82">
        <v>25</v>
      </c>
      <c r="J57" s="40">
        <v>0.25</v>
      </c>
      <c r="K57" s="39">
        <v>25</v>
      </c>
      <c r="L57" s="40">
        <v>0.25</v>
      </c>
      <c r="M57" s="39">
        <v>25</v>
      </c>
      <c r="N57" s="10">
        <v>3.25</v>
      </c>
      <c r="O57" s="83">
        <v>10.25</v>
      </c>
    </row>
    <row r="58" spans="1:15" ht="24" x14ac:dyDescent="0.25">
      <c r="A58" s="88"/>
      <c r="B58" s="9" t="s">
        <v>271</v>
      </c>
      <c r="C58" s="81" t="s">
        <v>18</v>
      </c>
      <c r="D58" s="38">
        <v>0</v>
      </c>
      <c r="E58" s="38">
        <v>1</v>
      </c>
      <c r="F58" s="38">
        <v>1</v>
      </c>
      <c r="G58" s="39">
        <v>1</v>
      </c>
      <c r="H58" s="40">
        <v>1</v>
      </c>
      <c r="I58" s="82">
        <v>0</v>
      </c>
      <c r="J58" s="40">
        <v>0</v>
      </c>
      <c r="K58" s="39">
        <v>0</v>
      </c>
      <c r="L58" s="40">
        <v>0</v>
      </c>
      <c r="M58" s="39">
        <v>0</v>
      </c>
      <c r="N58" s="10">
        <v>0</v>
      </c>
      <c r="O58" s="75">
        <v>0</v>
      </c>
    </row>
    <row r="59" spans="1:15" ht="24" x14ac:dyDescent="0.25">
      <c r="A59" s="88"/>
      <c r="B59" s="9" t="s">
        <v>272</v>
      </c>
      <c r="C59" s="81" t="s">
        <v>25</v>
      </c>
      <c r="D59" s="38">
        <v>0</v>
      </c>
      <c r="E59" s="38">
        <v>100</v>
      </c>
      <c r="F59" s="38">
        <v>100</v>
      </c>
      <c r="G59" s="39">
        <v>50</v>
      </c>
      <c r="H59" s="40">
        <v>0.5</v>
      </c>
      <c r="I59" s="82">
        <v>50</v>
      </c>
      <c r="J59" s="40">
        <v>0.5</v>
      </c>
      <c r="K59" s="39">
        <v>0</v>
      </c>
      <c r="L59" s="40">
        <v>0</v>
      </c>
      <c r="M59" s="39">
        <v>0</v>
      </c>
      <c r="N59" s="10">
        <v>0</v>
      </c>
      <c r="O59" s="75">
        <v>0</v>
      </c>
    </row>
    <row r="60" spans="1:15" ht="24" x14ac:dyDescent="0.25">
      <c r="A60" s="91"/>
      <c r="B60" s="9" t="s">
        <v>273</v>
      </c>
      <c r="C60" s="81" t="s">
        <v>18</v>
      </c>
      <c r="D60" s="38">
        <v>0</v>
      </c>
      <c r="E60" s="38">
        <v>4</v>
      </c>
      <c r="F60" s="38">
        <v>4</v>
      </c>
      <c r="G60" s="39">
        <v>1</v>
      </c>
      <c r="H60" s="40">
        <v>0.25</v>
      </c>
      <c r="I60" s="82">
        <v>1</v>
      </c>
      <c r="J60" s="40">
        <v>0.25</v>
      </c>
      <c r="K60" s="39">
        <v>0.83599999999999997</v>
      </c>
      <c r="L60" s="40">
        <v>0.20899999999999999</v>
      </c>
      <c r="M60" s="39">
        <v>1.1639999999999999</v>
      </c>
      <c r="N60" s="99">
        <v>0.156</v>
      </c>
      <c r="O60" s="83">
        <v>0.53</v>
      </c>
    </row>
    <row r="61" spans="1:15" ht="24" x14ac:dyDescent="0.25">
      <c r="A61" s="80" t="s">
        <v>274</v>
      </c>
      <c r="B61" s="9" t="s">
        <v>275</v>
      </c>
      <c r="C61" s="81" t="s">
        <v>18</v>
      </c>
      <c r="D61" s="38">
        <v>1</v>
      </c>
      <c r="E61" s="38">
        <v>1</v>
      </c>
      <c r="F61" s="38">
        <v>1</v>
      </c>
      <c r="G61" s="39">
        <v>0.5</v>
      </c>
      <c r="H61" s="40">
        <v>0.5</v>
      </c>
      <c r="I61" s="82">
        <v>0.5</v>
      </c>
      <c r="J61" s="40">
        <v>0.5</v>
      </c>
      <c r="K61" s="39">
        <v>0</v>
      </c>
      <c r="L61" s="40">
        <v>0</v>
      </c>
      <c r="M61" s="39">
        <v>0</v>
      </c>
      <c r="N61" s="10">
        <v>0</v>
      </c>
      <c r="O61" s="75">
        <v>0</v>
      </c>
    </row>
    <row r="62" spans="1:15" ht="24" x14ac:dyDescent="0.25">
      <c r="A62" s="80"/>
      <c r="B62" s="9" t="s">
        <v>276</v>
      </c>
      <c r="C62" s="81" t="s">
        <v>18</v>
      </c>
      <c r="D62" s="38">
        <v>1</v>
      </c>
      <c r="E62" s="38">
        <v>1</v>
      </c>
      <c r="F62" s="38">
        <v>1</v>
      </c>
      <c r="G62" s="39">
        <v>0</v>
      </c>
      <c r="H62" s="40">
        <v>0</v>
      </c>
      <c r="I62" s="82">
        <v>0.5</v>
      </c>
      <c r="J62" s="40">
        <v>0.5</v>
      </c>
      <c r="K62" s="39">
        <v>0.43</v>
      </c>
      <c r="L62" s="40">
        <v>0.43</v>
      </c>
      <c r="M62" s="39">
        <v>7.0000000000000007E-2</v>
      </c>
      <c r="N62" s="10">
        <v>0</v>
      </c>
      <c r="O62" s="75">
        <v>0.01</v>
      </c>
    </row>
    <row r="63" spans="1:15" ht="19.5" customHeight="1" x14ac:dyDescent="0.25">
      <c r="A63" s="80"/>
      <c r="B63" s="9" t="s">
        <v>277</v>
      </c>
      <c r="C63" s="81" t="s">
        <v>18</v>
      </c>
      <c r="D63" s="38">
        <v>37</v>
      </c>
      <c r="E63" s="38">
        <v>37</v>
      </c>
      <c r="F63" s="38">
        <v>37</v>
      </c>
      <c r="G63" s="39">
        <v>0</v>
      </c>
      <c r="H63" s="40">
        <v>0</v>
      </c>
      <c r="I63" s="82">
        <v>3.6</v>
      </c>
      <c r="J63" s="40">
        <v>9.7297297297297303E-2</v>
      </c>
      <c r="K63" s="39">
        <v>8.0399999999999991</v>
      </c>
      <c r="L63" s="40">
        <v>0.21729729729729727</v>
      </c>
      <c r="M63" s="39">
        <v>25.36</v>
      </c>
      <c r="N63" s="10">
        <v>0</v>
      </c>
      <c r="O63" s="75">
        <v>5.07</v>
      </c>
    </row>
    <row r="64" spans="1:15" ht="24" x14ac:dyDescent="0.25">
      <c r="A64" s="80"/>
      <c r="B64" s="9" t="s">
        <v>278</v>
      </c>
      <c r="C64" s="81" t="s">
        <v>18</v>
      </c>
      <c r="D64" s="38">
        <v>0</v>
      </c>
      <c r="E64" s="38">
        <v>1</v>
      </c>
      <c r="F64" s="38">
        <v>1</v>
      </c>
      <c r="G64" s="39">
        <v>0</v>
      </c>
      <c r="H64" s="40">
        <v>0</v>
      </c>
      <c r="I64" s="82">
        <v>0.5</v>
      </c>
      <c r="J64" s="40">
        <v>0.5</v>
      </c>
      <c r="K64" s="39">
        <v>0.43</v>
      </c>
      <c r="L64" s="40">
        <v>0.43</v>
      </c>
      <c r="M64" s="39">
        <v>7.0000000000000007E-2</v>
      </c>
      <c r="N64" s="10">
        <v>0</v>
      </c>
      <c r="O64" s="75">
        <v>0.01</v>
      </c>
    </row>
    <row r="65" spans="1:15" ht="24" x14ac:dyDescent="0.25">
      <c r="A65" s="80"/>
      <c r="B65" s="9" t="s">
        <v>279</v>
      </c>
      <c r="C65" s="81" t="s">
        <v>18</v>
      </c>
      <c r="D65" s="38">
        <v>0</v>
      </c>
      <c r="E65" s="38">
        <v>1</v>
      </c>
      <c r="F65" s="38">
        <v>1</v>
      </c>
      <c r="G65" s="39">
        <v>0</v>
      </c>
      <c r="H65" s="40">
        <v>0</v>
      </c>
      <c r="I65" s="82">
        <v>0</v>
      </c>
      <c r="J65" s="40">
        <v>0</v>
      </c>
      <c r="K65" s="39">
        <v>0.71</v>
      </c>
      <c r="L65" s="40">
        <v>0.71</v>
      </c>
      <c r="M65" s="39">
        <v>0.28999999999999998</v>
      </c>
      <c r="N65" s="10">
        <v>0</v>
      </c>
      <c r="O65" s="75">
        <v>0.04</v>
      </c>
    </row>
    <row r="66" spans="1:15" ht="36" x14ac:dyDescent="0.25">
      <c r="A66" s="80"/>
      <c r="B66" s="9" t="s">
        <v>280</v>
      </c>
      <c r="C66" s="81" t="s">
        <v>18</v>
      </c>
      <c r="D66" s="38">
        <v>0</v>
      </c>
      <c r="E66" s="38">
        <v>1</v>
      </c>
      <c r="F66" s="38">
        <v>1</v>
      </c>
      <c r="G66" s="39">
        <v>0</v>
      </c>
      <c r="H66" s="40">
        <v>0</v>
      </c>
      <c r="I66" s="82">
        <v>0.5</v>
      </c>
      <c r="J66" s="40">
        <v>0.5</v>
      </c>
      <c r="K66" s="39">
        <v>0.43</v>
      </c>
      <c r="L66" s="40">
        <v>0.43</v>
      </c>
      <c r="M66" s="39">
        <v>7.0000000000000007E-2</v>
      </c>
      <c r="N66" s="10">
        <v>0</v>
      </c>
      <c r="O66" s="75">
        <v>0.01</v>
      </c>
    </row>
  </sheetData>
  <mergeCells count="26">
    <mergeCell ref="A46:A47"/>
    <mergeCell ref="A48:A54"/>
    <mergeCell ref="A55:A60"/>
    <mergeCell ref="A61:A66"/>
    <mergeCell ref="A29:A30"/>
    <mergeCell ref="A31:A33"/>
    <mergeCell ref="A34:A36"/>
    <mergeCell ref="A37:A41"/>
    <mergeCell ref="A42:A43"/>
    <mergeCell ref="A44:A45"/>
    <mergeCell ref="M2:O2"/>
    <mergeCell ref="A4:A5"/>
    <mergeCell ref="A7:A15"/>
    <mergeCell ref="A16:A18"/>
    <mergeCell ref="A20:A25"/>
    <mergeCell ref="A26:A27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"/>
  <sheetViews>
    <sheetView topLeftCell="A37" workbookViewId="0">
      <selection activeCell="G46" sqref="G46"/>
    </sheetView>
  </sheetViews>
  <sheetFormatPr baseColWidth="10" defaultRowHeight="15" x14ac:dyDescent="0.25"/>
  <cols>
    <col min="1" max="1" width="18.5703125" customWidth="1"/>
    <col min="2" max="2" width="22.5703125" customWidth="1"/>
    <col min="3" max="3" width="10.5703125" customWidth="1"/>
    <col min="4" max="4" width="7" bestFit="1" customWidth="1"/>
    <col min="5" max="5" width="8.7109375" bestFit="1" customWidth="1"/>
    <col min="6" max="6" width="7.140625" bestFit="1" customWidth="1"/>
    <col min="7" max="7" width="8" bestFit="1" customWidth="1"/>
    <col min="8" max="8" width="5.28515625" bestFit="1" customWidth="1"/>
    <col min="9" max="9" width="8" bestFit="1" customWidth="1"/>
    <col min="10" max="10" width="5.28515625" bestFit="1" customWidth="1"/>
    <col min="11" max="11" width="7.85546875" customWidth="1"/>
    <col min="12" max="12" width="6.28515625" customWidth="1"/>
    <col min="13" max="13" width="6" bestFit="1" customWidth="1"/>
    <col min="14" max="14" width="8" bestFit="1" customWidth="1"/>
    <col min="15" max="15" width="9.7109375" customWidth="1"/>
  </cols>
  <sheetData>
    <row r="1" spans="1:15" ht="64.5" customHeight="1" x14ac:dyDescent="0.25">
      <c r="A1" s="100" t="s">
        <v>281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21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7" t="s">
        <v>15</v>
      </c>
    </row>
    <row r="4" spans="1:15" ht="22.5" x14ac:dyDescent="0.25">
      <c r="A4" s="8" t="s">
        <v>282</v>
      </c>
      <c r="B4" s="7" t="s">
        <v>283</v>
      </c>
      <c r="C4" s="9" t="s">
        <v>284</v>
      </c>
      <c r="D4" s="49" t="s">
        <v>22</v>
      </c>
      <c r="E4" s="49">
        <v>2000</v>
      </c>
      <c r="F4" s="49">
        <v>2000</v>
      </c>
      <c r="G4" s="50">
        <v>1244.02</v>
      </c>
      <c r="H4" s="51">
        <v>0.62200999999999995</v>
      </c>
      <c r="I4" s="50">
        <v>760.45</v>
      </c>
      <c r="J4" s="51">
        <v>0.38022500000000004</v>
      </c>
      <c r="K4" s="50">
        <v>530</v>
      </c>
      <c r="L4" s="51">
        <v>0.26500000000000001</v>
      </c>
      <c r="M4" s="50">
        <v>0</v>
      </c>
      <c r="N4" s="50">
        <v>0</v>
      </c>
      <c r="O4" s="13">
        <v>180</v>
      </c>
    </row>
    <row r="5" spans="1:15" ht="22.5" x14ac:dyDescent="0.25">
      <c r="A5" s="8"/>
      <c r="B5" s="7" t="s">
        <v>285</v>
      </c>
      <c r="C5" s="9" t="s">
        <v>284</v>
      </c>
      <c r="D5" s="49" t="s">
        <v>22</v>
      </c>
      <c r="E5" s="49">
        <v>2000</v>
      </c>
      <c r="F5" s="49">
        <v>2000</v>
      </c>
      <c r="G5" s="50">
        <v>1731.92</v>
      </c>
      <c r="H5" s="51">
        <v>0.86596000000000006</v>
      </c>
      <c r="I5" s="50">
        <v>3530.8</v>
      </c>
      <c r="J5" s="51">
        <v>1</v>
      </c>
      <c r="K5" s="50">
        <v>995.51</v>
      </c>
      <c r="L5" s="51">
        <v>0.497755</v>
      </c>
      <c r="M5" s="50">
        <v>0</v>
      </c>
      <c r="N5" s="50">
        <v>21</v>
      </c>
      <c r="O5" s="13">
        <v>132</v>
      </c>
    </row>
    <row r="6" spans="1:15" ht="18" customHeight="1" x14ac:dyDescent="0.25">
      <c r="A6" s="8"/>
      <c r="B6" s="7" t="s">
        <v>286</v>
      </c>
      <c r="C6" s="9" t="s">
        <v>284</v>
      </c>
      <c r="D6" s="49" t="s">
        <v>22</v>
      </c>
      <c r="E6" s="49">
        <v>2000</v>
      </c>
      <c r="F6" s="49">
        <v>2000</v>
      </c>
      <c r="G6" s="50">
        <v>759.15</v>
      </c>
      <c r="H6" s="51">
        <v>0.379575</v>
      </c>
      <c r="I6" s="50">
        <v>2534.5700000000002</v>
      </c>
      <c r="J6" s="51">
        <v>1</v>
      </c>
      <c r="K6" s="50">
        <v>3107.5</v>
      </c>
      <c r="L6" s="51">
        <v>1</v>
      </c>
      <c r="M6" s="50">
        <v>0</v>
      </c>
      <c r="N6" s="50">
        <v>124</v>
      </c>
      <c r="O6" s="13">
        <v>260.45999999999998</v>
      </c>
    </row>
    <row r="7" spans="1:15" ht="24" customHeight="1" x14ac:dyDescent="0.25">
      <c r="A7" s="8"/>
      <c r="B7" s="7" t="s">
        <v>287</v>
      </c>
      <c r="C7" s="9" t="s">
        <v>18</v>
      </c>
      <c r="D7" s="49">
        <v>0</v>
      </c>
      <c r="E7" s="49">
        <v>2</v>
      </c>
      <c r="F7" s="49">
        <v>2</v>
      </c>
      <c r="G7" s="50">
        <v>4</v>
      </c>
      <c r="H7" s="51">
        <v>1</v>
      </c>
      <c r="I7" s="49">
        <v>0</v>
      </c>
      <c r="J7" s="51">
        <v>0</v>
      </c>
      <c r="K7" s="50">
        <v>2</v>
      </c>
      <c r="L7" s="51">
        <v>1</v>
      </c>
      <c r="M7" s="50">
        <v>0</v>
      </c>
      <c r="N7" s="50">
        <v>0</v>
      </c>
      <c r="O7" s="13">
        <v>0</v>
      </c>
    </row>
    <row r="8" spans="1:15" ht="22.5" x14ac:dyDescent="0.25">
      <c r="A8" s="8"/>
      <c r="B8" s="7" t="s">
        <v>288</v>
      </c>
      <c r="C8" s="9" t="s">
        <v>284</v>
      </c>
      <c r="D8" s="49" t="s">
        <v>22</v>
      </c>
      <c r="E8" s="49">
        <v>2000</v>
      </c>
      <c r="F8" s="49">
        <v>2000</v>
      </c>
      <c r="G8" s="50">
        <v>1074.3</v>
      </c>
      <c r="H8" s="51">
        <v>0.53715000000000002</v>
      </c>
      <c r="I8" s="50">
        <v>1294.17</v>
      </c>
      <c r="J8" s="51">
        <v>0.64708500000000002</v>
      </c>
      <c r="K8" s="50">
        <v>960.08</v>
      </c>
      <c r="L8" s="51">
        <v>0.48004000000000002</v>
      </c>
      <c r="M8" s="50">
        <v>0</v>
      </c>
      <c r="N8" s="50">
        <v>1091.81</v>
      </c>
      <c r="O8" s="13">
        <v>2113.3000000000002</v>
      </c>
    </row>
    <row r="9" spans="1:15" ht="22.5" x14ac:dyDescent="0.25">
      <c r="A9" s="8"/>
      <c r="B9" s="7" t="s">
        <v>289</v>
      </c>
      <c r="C9" s="9" t="s">
        <v>18</v>
      </c>
      <c r="D9" s="49">
        <v>72</v>
      </c>
      <c r="E9" s="49">
        <v>72</v>
      </c>
      <c r="F9" s="49">
        <v>72</v>
      </c>
      <c r="G9" s="50">
        <v>19</v>
      </c>
      <c r="H9" s="51">
        <v>0.2638888888888889</v>
      </c>
      <c r="I9" s="50">
        <v>43</v>
      </c>
      <c r="J9" s="51">
        <v>0.59722222222222221</v>
      </c>
      <c r="K9" s="50">
        <v>139</v>
      </c>
      <c r="L9" s="51">
        <v>1</v>
      </c>
      <c r="M9" s="50">
        <v>0</v>
      </c>
      <c r="N9" s="50">
        <v>0</v>
      </c>
      <c r="O9" s="13">
        <v>0</v>
      </c>
    </row>
    <row r="10" spans="1:15" ht="33.75" x14ac:dyDescent="0.25">
      <c r="A10" s="8"/>
      <c r="B10" s="7" t="s">
        <v>290</v>
      </c>
      <c r="C10" s="9" t="s">
        <v>18</v>
      </c>
      <c r="D10" s="49">
        <v>28</v>
      </c>
      <c r="E10" s="49">
        <v>28</v>
      </c>
      <c r="F10" s="49">
        <v>28</v>
      </c>
      <c r="G10" s="50">
        <v>9</v>
      </c>
      <c r="H10" s="51">
        <v>0.32142857142857145</v>
      </c>
      <c r="I10" s="50">
        <v>7</v>
      </c>
      <c r="J10" s="51">
        <v>0.25</v>
      </c>
      <c r="K10" s="50">
        <v>14</v>
      </c>
      <c r="L10" s="51">
        <v>0.5</v>
      </c>
      <c r="M10" s="50">
        <v>0</v>
      </c>
      <c r="N10" s="50">
        <v>0</v>
      </c>
      <c r="O10" s="13">
        <v>0</v>
      </c>
    </row>
    <row r="11" spans="1:15" ht="22.5" x14ac:dyDescent="0.25">
      <c r="A11" s="8"/>
      <c r="B11" s="7" t="s">
        <v>291</v>
      </c>
      <c r="C11" s="9" t="s">
        <v>18</v>
      </c>
      <c r="D11" s="49">
        <v>1000</v>
      </c>
      <c r="E11" s="49">
        <v>2000</v>
      </c>
      <c r="F11" s="49">
        <v>1000</v>
      </c>
      <c r="G11" s="50">
        <v>500</v>
      </c>
      <c r="H11" s="51">
        <v>0.25</v>
      </c>
      <c r="I11" s="50">
        <v>566</v>
      </c>
      <c r="J11" s="51">
        <v>0.56599999999999995</v>
      </c>
      <c r="K11" s="50">
        <v>1152</v>
      </c>
      <c r="L11" s="51">
        <v>1</v>
      </c>
      <c r="M11" s="50">
        <v>0</v>
      </c>
      <c r="N11" s="50">
        <v>0</v>
      </c>
      <c r="O11" s="13">
        <v>0</v>
      </c>
    </row>
    <row r="12" spans="1:15" ht="56.25" x14ac:dyDescent="0.25">
      <c r="A12" s="7" t="s">
        <v>292</v>
      </c>
      <c r="B12" s="7" t="s">
        <v>293</v>
      </c>
      <c r="C12" s="9" t="s">
        <v>18</v>
      </c>
      <c r="D12" s="49">
        <v>4</v>
      </c>
      <c r="E12" s="49">
        <v>4</v>
      </c>
      <c r="F12" s="49">
        <v>4</v>
      </c>
      <c r="G12" s="50">
        <v>1</v>
      </c>
      <c r="H12" s="51">
        <v>0.25</v>
      </c>
      <c r="I12" s="49">
        <v>1</v>
      </c>
      <c r="J12" s="51">
        <v>0.25</v>
      </c>
      <c r="K12" s="50">
        <v>1</v>
      </c>
      <c r="L12" s="51">
        <v>0.25</v>
      </c>
      <c r="M12" s="50">
        <v>1</v>
      </c>
      <c r="N12" s="50">
        <v>0.56499999999999995</v>
      </c>
      <c r="O12" s="13">
        <v>0.77</v>
      </c>
    </row>
    <row r="13" spans="1:15" ht="22.5" x14ac:dyDescent="0.25">
      <c r="A13" s="101" t="s">
        <v>294</v>
      </c>
      <c r="B13" s="7" t="s">
        <v>295</v>
      </c>
      <c r="C13" s="9" t="s">
        <v>18</v>
      </c>
      <c r="D13" s="49">
        <v>1401</v>
      </c>
      <c r="E13" s="49">
        <v>2201</v>
      </c>
      <c r="F13" s="49">
        <v>600</v>
      </c>
      <c r="G13" s="50">
        <v>451</v>
      </c>
      <c r="H13" s="51">
        <v>0.75166666666666671</v>
      </c>
      <c r="I13" s="49">
        <v>207</v>
      </c>
      <c r="J13" s="51">
        <v>0.34499999999999997</v>
      </c>
      <c r="K13" s="50">
        <v>267</v>
      </c>
      <c r="L13" s="51">
        <v>0.44500000000000001</v>
      </c>
      <c r="M13" s="50">
        <v>0</v>
      </c>
      <c r="N13" s="50">
        <v>243</v>
      </c>
      <c r="O13" s="13">
        <v>330</v>
      </c>
    </row>
    <row r="14" spans="1:15" ht="42" customHeight="1" x14ac:dyDescent="0.25">
      <c r="A14" s="102"/>
      <c r="B14" s="7" t="s">
        <v>296</v>
      </c>
      <c r="C14" s="9" t="s">
        <v>18</v>
      </c>
      <c r="D14" s="49">
        <v>12402</v>
      </c>
      <c r="E14" s="49">
        <v>13000</v>
      </c>
      <c r="F14" s="49">
        <v>13000</v>
      </c>
      <c r="G14" s="50">
        <v>12402</v>
      </c>
      <c r="H14" s="51">
        <v>0.24412424707688674</v>
      </c>
      <c r="I14" s="49">
        <v>8899</v>
      </c>
      <c r="J14" s="51">
        <v>0.1751702688870517</v>
      </c>
      <c r="K14" s="50">
        <v>13000</v>
      </c>
      <c r="L14" s="51">
        <v>0.25589543718751229</v>
      </c>
      <c r="M14" s="50">
        <v>13000</v>
      </c>
      <c r="N14" s="50">
        <v>11736</v>
      </c>
      <c r="O14" s="13">
        <v>12490</v>
      </c>
    </row>
    <row r="15" spans="1:15" ht="29.25" customHeight="1" x14ac:dyDescent="0.25">
      <c r="A15" s="7" t="s">
        <v>297</v>
      </c>
      <c r="B15" s="7" t="s">
        <v>298</v>
      </c>
      <c r="C15" s="9" t="s">
        <v>18</v>
      </c>
      <c r="D15" s="49">
        <v>4</v>
      </c>
      <c r="E15" s="49">
        <v>8</v>
      </c>
      <c r="F15" s="49">
        <v>4</v>
      </c>
      <c r="G15" s="50">
        <v>4</v>
      </c>
      <c r="H15" s="51">
        <v>1</v>
      </c>
      <c r="I15" s="49">
        <v>1</v>
      </c>
      <c r="J15" s="51">
        <v>0.25</v>
      </c>
      <c r="K15" s="50">
        <v>3</v>
      </c>
      <c r="L15" s="51">
        <v>0.75</v>
      </c>
      <c r="M15" s="50">
        <v>0</v>
      </c>
      <c r="N15" s="50">
        <v>0</v>
      </c>
      <c r="O15" s="13">
        <v>0</v>
      </c>
    </row>
    <row r="16" spans="1:15" ht="22.5" x14ac:dyDescent="0.25">
      <c r="A16" s="101" t="s">
        <v>299</v>
      </c>
      <c r="B16" s="7" t="s">
        <v>300</v>
      </c>
      <c r="C16" s="9" t="s">
        <v>301</v>
      </c>
      <c r="D16" s="49">
        <v>126</v>
      </c>
      <c r="E16" s="49">
        <v>200</v>
      </c>
      <c r="F16" s="49">
        <v>200</v>
      </c>
      <c r="G16" s="50">
        <v>180</v>
      </c>
      <c r="H16" s="51">
        <v>0.2349869451697128</v>
      </c>
      <c r="I16" s="49">
        <v>129.11000000000001</v>
      </c>
      <c r="J16" s="51">
        <v>0.16855091383812013</v>
      </c>
      <c r="K16" s="50">
        <v>177.31</v>
      </c>
      <c r="L16" s="51">
        <v>0.23147519582245432</v>
      </c>
      <c r="M16" s="50">
        <v>200</v>
      </c>
      <c r="N16" s="50">
        <v>156.75</v>
      </c>
      <c r="O16" s="50">
        <v>158.33000000000001</v>
      </c>
    </row>
    <row r="17" spans="1:15" x14ac:dyDescent="0.25">
      <c r="A17" s="103"/>
      <c r="B17" s="7" t="s">
        <v>302</v>
      </c>
      <c r="C17" s="9" t="s">
        <v>18</v>
      </c>
      <c r="D17" s="49">
        <v>0</v>
      </c>
      <c r="E17" s="49">
        <v>6200</v>
      </c>
      <c r="F17" s="49">
        <v>6200</v>
      </c>
      <c r="G17" s="50">
        <v>0</v>
      </c>
      <c r="H17" s="51">
        <v>0</v>
      </c>
      <c r="I17" s="50">
        <v>0</v>
      </c>
      <c r="J17" s="51">
        <v>0</v>
      </c>
      <c r="K17" s="50">
        <v>0</v>
      </c>
      <c r="L17" s="51">
        <v>0</v>
      </c>
      <c r="M17" s="50">
        <v>6200</v>
      </c>
      <c r="N17" s="50">
        <v>1450</v>
      </c>
      <c r="O17" s="13">
        <v>1834</v>
      </c>
    </row>
    <row r="18" spans="1:15" ht="22.5" x14ac:dyDescent="0.25">
      <c r="A18" s="103"/>
      <c r="B18" s="7" t="s">
        <v>303</v>
      </c>
      <c r="C18" s="9" t="s">
        <v>301</v>
      </c>
      <c r="D18" s="49">
        <v>0</v>
      </c>
      <c r="E18" s="49">
        <v>6</v>
      </c>
      <c r="F18" s="49">
        <v>6</v>
      </c>
      <c r="G18" s="50">
        <v>0</v>
      </c>
      <c r="H18" s="51">
        <v>0</v>
      </c>
      <c r="I18" s="49">
        <v>1.2889999999999999</v>
      </c>
      <c r="J18" s="51">
        <v>0.21483333333333332</v>
      </c>
      <c r="K18" s="50">
        <v>0.71599999999999997</v>
      </c>
      <c r="L18" s="51">
        <v>0.11933333333333333</v>
      </c>
      <c r="M18" s="50">
        <v>3.9950000000000001</v>
      </c>
      <c r="N18" s="50">
        <v>0.26</v>
      </c>
      <c r="O18" s="13">
        <v>0.26</v>
      </c>
    </row>
    <row r="19" spans="1:15" ht="22.5" x14ac:dyDescent="0.25">
      <c r="A19" s="103"/>
      <c r="B19" s="7" t="s">
        <v>304</v>
      </c>
      <c r="C19" s="9" t="s">
        <v>305</v>
      </c>
      <c r="D19" s="49" t="s">
        <v>22</v>
      </c>
      <c r="E19" s="49">
        <v>500</v>
      </c>
      <c r="F19" s="49">
        <v>500</v>
      </c>
      <c r="G19" s="50">
        <v>0</v>
      </c>
      <c r="H19" s="51">
        <v>0</v>
      </c>
      <c r="I19" s="50">
        <v>1719.84</v>
      </c>
      <c r="J19" s="51">
        <v>1</v>
      </c>
      <c r="K19" s="49">
        <v>7186.2</v>
      </c>
      <c r="L19" s="51">
        <v>1</v>
      </c>
      <c r="M19" s="50">
        <v>0</v>
      </c>
      <c r="N19" s="50">
        <v>0</v>
      </c>
      <c r="O19" s="13">
        <v>0</v>
      </c>
    </row>
    <row r="20" spans="1:15" x14ac:dyDescent="0.25">
      <c r="A20" s="102"/>
      <c r="B20" s="7" t="s">
        <v>306</v>
      </c>
      <c r="C20" s="9" t="s">
        <v>301</v>
      </c>
      <c r="D20" s="49" t="s">
        <v>22</v>
      </c>
      <c r="E20" s="49">
        <v>12</v>
      </c>
      <c r="F20" s="49">
        <v>12</v>
      </c>
      <c r="G20" s="50">
        <v>1.5</v>
      </c>
      <c r="H20" s="51">
        <v>0.125</v>
      </c>
      <c r="I20" s="49">
        <v>5.0990000000000002</v>
      </c>
      <c r="J20" s="51">
        <v>0.42491666666666666</v>
      </c>
      <c r="K20" s="104">
        <v>7.7</v>
      </c>
      <c r="L20" s="51">
        <v>0.64166666666666672</v>
      </c>
      <c r="M20" s="50">
        <v>0</v>
      </c>
      <c r="N20" s="50">
        <v>0.23</v>
      </c>
      <c r="O20" s="13">
        <v>0.39</v>
      </c>
    </row>
    <row r="21" spans="1:15" ht="22.5" x14ac:dyDescent="0.25">
      <c r="A21" s="101" t="s">
        <v>307</v>
      </c>
      <c r="B21" s="7" t="s">
        <v>308</v>
      </c>
      <c r="C21" s="9" t="s">
        <v>18</v>
      </c>
      <c r="D21" s="49">
        <v>5350</v>
      </c>
      <c r="E21" s="49">
        <v>7550</v>
      </c>
      <c r="F21" s="49">
        <v>2750</v>
      </c>
      <c r="G21" s="50">
        <v>400</v>
      </c>
      <c r="H21" s="51">
        <v>0.14545454545454545</v>
      </c>
      <c r="I21" s="49">
        <v>1120</v>
      </c>
      <c r="J21" s="51">
        <v>0.40727272727272729</v>
      </c>
      <c r="K21" s="50">
        <v>2162</v>
      </c>
      <c r="L21" s="51">
        <v>0.7861818181818182</v>
      </c>
      <c r="M21" s="50">
        <v>0</v>
      </c>
      <c r="N21" s="50">
        <v>1078</v>
      </c>
      <c r="O21" s="13">
        <v>2781</v>
      </c>
    </row>
    <row r="22" spans="1:15" ht="22.5" x14ac:dyDescent="0.25">
      <c r="A22" s="102"/>
      <c r="B22" s="7" t="s">
        <v>309</v>
      </c>
      <c r="C22" s="9" t="s">
        <v>301</v>
      </c>
      <c r="D22" s="49" t="s">
        <v>22</v>
      </c>
      <c r="E22" s="49">
        <v>30</v>
      </c>
      <c r="F22" s="49">
        <v>30</v>
      </c>
      <c r="G22" s="50">
        <v>10</v>
      </c>
      <c r="H22" s="51">
        <v>0.33333333333333331</v>
      </c>
      <c r="I22" s="49">
        <v>21.62</v>
      </c>
      <c r="J22" s="51">
        <v>0.72066666666666668</v>
      </c>
      <c r="K22" s="50">
        <v>36.703000000000003</v>
      </c>
      <c r="L22" s="51">
        <v>1</v>
      </c>
      <c r="M22" s="50">
        <v>0</v>
      </c>
      <c r="N22" s="50">
        <v>5.38</v>
      </c>
      <c r="O22" s="13">
        <v>7.71</v>
      </c>
    </row>
    <row r="23" spans="1:15" ht="45" x14ac:dyDescent="0.25">
      <c r="A23" s="7" t="s">
        <v>310</v>
      </c>
      <c r="B23" s="7" t="s">
        <v>311</v>
      </c>
      <c r="C23" s="9" t="s">
        <v>18</v>
      </c>
      <c r="D23" s="49">
        <v>35</v>
      </c>
      <c r="E23" s="49">
        <v>70</v>
      </c>
      <c r="F23" s="49">
        <v>35</v>
      </c>
      <c r="G23" s="50">
        <v>5</v>
      </c>
      <c r="H23" s="51">
        <v>0.14285714285714285</v>
      </c>
      <c r="I23" s="50">
        <v>12.992000000000001</v>
      </c>
      <c r="J23" s="51">
        <v>0.37120000000000003</v>
      </c>
      <c r="K23" s="50">
        <v>16</v>
      </c>
      <c r="L23" s="51">
        <v>0.45714285714285713</v>
      </c>
      <c r="M23" s="50">
        <v>1</v>
      </c>
      <c r="N23" s="50">
        <v>0</v>
      </c>
      <c r="O23" s="13">
        <v>0.59799999999999998</v>
      </c>
    </row>
    <row r="24" spans="1:15" ht="22.5" x14ac:dyDescent="0.25">
      <c r="A24" s="7" t="s">
        <v>312</v>
      </c>
      <c r="B24" s="7" t="s">
        <v>313</v>
      </c>
      <c r="C24" s="9" t="s">
        <v>301</v>
      </c>
      <c r="D24" s="49">
        <v>4</v>
      </c>
      <c r="E24" s="49" t="s">
        <v>314</v>
      </c>
      <c r="F24" s="49">
        <v>1.5</v>
      </c>
      <c r="G24" s="50">
        <v>1</v>
      </c>
      <c r="H24" s="51">
        <v>0.18181818181818182</v>
      </c>
      <c r="I24" s="50">
        <v>0.5</v>
      </c>
      <c r="J24" s="51">
        <v>9.0909090909090912E-2</v>
      </c>
      <c r="K24" s="50">
        <v>0</v>
      </c>
      <c r="L24" s="51">
        <v>0</v>
      </c>
      <c r="M24" s="50">
        <v>0</v>
      </c>
      <c r="N24" s="50">
        <v>0</v>
      </c>
      <c r="O24" s="50">
        <v>0</v>
      </c>
    </row>
    <row r="25" spans="1:15" x14ac:dyDescent="0.25">
      <c r="A25" s="101" t="s">
        <v>315</v>
      </c>
      <c r="B25" s="7" t="s">
        <v>316</v>
      </c>
      <c r="C25" s="9" t="s">
        <v>18</v>
      </c>
      <c r="D25" s="49">
        <v>0</v>
      </c>
      <c r="E25" s="49">
        <v>5</v>
      </c>
      <c r="F25" s="49">
        <v>5</v>
      </c>
      <c r="G25" s="50">
        <v>0</v>
      </c>
      <c r="H25" s="51">
        <v>0</v>
      </c>
      <c r="I25" s="50">
        <v>0</v>
      </c>
      <c r="J25" s="51">
        <v>0</v>
      </c>
      <c r="K25" s="50">
        <v>0</v>
      </c>
      <c r="L25" s="51">
        <v>0</v>
      </c>
      <c r="M25" s="50">
        <v>5</v>
      </c>
      <c r="N25" s="50">
        <v>0</v>
      </c>
      <c r="O25" s="13">
        <v>0</v>
      </c>
    </row>
    <row r="26" spans="1:15" ht="22.5" x14ac:dyDescent="0.25">
      <c r="A26" s="103"/>
      <c r="B26" s="7" t="s">
        <v>317</v>
      </c>
      <c r="C26" s="9" t="s">
        <v>18</v>
      </c>
      <c r="D26" s="49">
        <v>0</v>
      </c>
      <c r="E26" s="49">
        <v>5</v>
      </c>
      <c r="F26" s="49">
        <v>5</v>
      </c>
      <c r="G26" s="50">
        <v>0</v>
      </c>
      <c r="H26" s="51">
        <v>0</v>
      </c>
      <c r="I26" s="50">
        <v>0</v>
      </c>
      <c r="J26" s="51">
        <v>0</v>
      </c>
      <c r="K26" s="50">
        <v>0</v>
      </c>
      <c r="L26" s="51">
        <v>0</v>
      </c>
      <c r="M26" s="50">
        <v>5</v>
      </c>
      <c r="N26" s="50">
        <v>0</v>
      </c>
      <c r="O26" s="13">
        <v>0</v>
      </c>
    </row>
    <row r="27" spans="1:15" ht="22.5" x14ac:dyDescent="0.25">
      <c r="A27" s="103"/>
      <c r="B27" s="7" t="s">
        <v>318</v>
      </c>
      <c r="C27" s="9" t="s">
        <v>18</v>
      </c>
      <c r="D27" s="49">
        <v>28</v>
      </c>
      <c r="E27" s="49">
        <v>35</v>
      </c>
      <c r="F27" s="49">
        <v>7</v>
      </c>
      <c r="G27" s="50">
        <v>2</v>
      </c>
      <c r="H27" s="51">
        <v>0.2857142857142857</v>
      </c>
      <c r="I27" s="50">
        <v>2</v>
      </c>
      <c r="J27" s="51">
        <v>0.2857142857142857</v>
      </c>
      <c r="K27" s="50">
        <v>1</v>
      </c>
      <c r="L27" s="51">
        <v>0.14285714285714285</v>
      </c>
      <c r="M27" s="50">
        <v>2</v>
      </c>
      <c r="N27" s="50">
        <v>0</v>
      </c>
      <c r="O27" s="13">
        <v>0</v>
      </c>
    </row>
    <row r="28" spans="1:15" ht="22.5" x14ac:dyDescent="0.25">
      <c r="A28" s="103"/>
      <c r="B28" s="7" t="s">
        <v>319</v>
      </c>
      <c r="C28" s="9" t="s">
        <v>18</v>
      </c>
      <c r="D28" s="49">
        <v>97</v>
      </c>
      <c r="E28" s="49">
        <v>113</v>
      </c>
      <c r="F28" s="49">
        <v>16</v>
      </c>
      <c r="G28" s="50">
        <v>11</v>
      </c>
      <c r="H28" s="51">
        <v>0.6875</v>
      </c>
      <c r="I28" s="49">
        <v>5</v>
      </c>
      <c r="J28" s="51">
        <v>0.3125</v>
      </c>
      <c r="K28" s="50">
        <v>17</v>
      </c>
      <c r="L28" s="51">
        <v>1</v>
      </c>
      <c r="M28" s="50">
        <v>0</v>
      </c>
      <c r="N28" s="50">
        <v>9</v>
      </c>
      <c r="O28" s="13">
        <v>9</v>
      </c>
    </row>
    <row r="29" spans="1:15" ht="56.25" x14ac:dyDescent="0.25">
      <c r="A29" s="103"/>
      <c r="B29" s="7" t="s">
        <v>320</v>
      </c>
      <c r="C29" s="9" t="s">
        <v>25</v>
      </c>
      <c r="D29" s="49">
        <v>80</v>
      </c>
      <c r="E29" s="49">
        <v>95</v>
      </c>
      <c r="F29" s="49">
        <v>95</v>
      </c>
      <c r="G29" s="50">
        <v>78</v>
      </c>
      <c r="H29" s="51">
        <v>0.22608695652173913</v>
      </c>
      <c r="I29" s="49">
        <v>62.1</v>
      </c>
      <c r="J29" s="51">
        <v>0.18</v>
      </c>
      <c r="K29" s="50">
        <v>68.775999999999996</v>
      </c>
      <c r="L29" s="51">
        <v>0.19935072463768114</v>
      </c>
      <c r="M29" s="50">
        <v>95</v>
      </c>
      <c r="N29" s="50">
        <v>14.25</v>
      </c>
      <c r="O29" s="13">
        <v>31.35</v>
      </c>
    </row>
    <row r="30" spans="1:15" ht="45" x14ac:dyDescent="0.25">
      <c r="A30" s="103"/>
      <c r="B30" s="7" t="s">
        <v>321</v>
      </c>
      <c r="C30" s="9" t="s">
        <v>18</v>
      </c>
      <c r="D30" s="49">
        <v>35</v>
      </c>
      <c r="E30" s="49">
        <v>35</v>
      </c>
      <c r="F30" s="49">
        <v>35</v>
      </c>
      <c r="G30" s="50">
        <v>30</v>
      </c>
      <c r="H30" s="51">
        <v>0.21428571428571427</v>
      </c>
      <c r="I30" s="50">
        <v>32.9</v>
      </c>
      <c r="J30" s="51">
        <v>0.23499999999999999</v>
      </c>
      <c r="K30" s="105">
        <v>35</v>
      </c>
      <c r="L30" s="51">
        <v>0.25</v>
      </c>
      <c r="M30" s="50">
        <v>35</v>
      </c>
      <c r="N30" s="50">
        <v>5.5</v>
      </c>
      <c r="O30" s="50">
        <v>10.856999999999999</v>
      </c>
    </row>
    <row r="31" spans="1:15" ht="22.5" x14ac:dyDescent="0.25">
      <c r="A31" s="103"/>
      <c r="B31" s="7" t="s">
        <v>322</v>
      </c>
      <c r="C31" s="9" t="s">
        <v>18</v>
      </c>
      <c r="D31" s="49">
        <v>0</v>
      </c>
      <c r="E31" s="49">
        <v>1</v>
      </c>
      <c r="F31" s="49">
        <v>1</v>
      </c>
      <c r="G31" s="50">
        <v>0</v>
      </c>
      <c r="H31" s="51">
        <v>0</v>
      </c>
      <c r="I31" s="50">
        <v>0.105</v>
      </c>
      <c r="J31" s="51">
        <v>0.105</v>
      </c>
      <c r="K31" s="50">
        <v>0.89500000000000002</v>
      </c>
      <c r="L31" s="51">
        <v>0.89500000000000002</v>
      </c>
      <c r="M31" s="50">
        <v>0</v>
      </c>
      <c r="N31" s="50">
        <v>0</v>
      </c>
      <c r="O31" s="13">
        <v>0</v>
      </c>
    </row>
    <row r="32" spans="1:15" ht="33.75" x14ac:dyDescent="0.25">
      <c r="A32" s="102"/>
      <c r="B32" s="7" t="s">
        <v>323</v>
      </c>
      <c r="C32" s="9" t="s">
        <v>18</v>
      </c>
      <c r="D32" s="49">
        <v>0</v>
      </c>
      <c r="E32" s="49">
        <v>1</v>
      </c>
      <c r="F32" s="49">
        <v>1</v>
      </c>
      <c r="G32" s="50">
        <v>0</v>
      </c>
      <c r="H32" s="51">
        <v>0</v>
      </c>
      <c r="I32" s="50">
        <v>0</v>
      </c>
      <c r="J32" s="51">
        <v>0</v>
      </c>
      <c r="K32" s="50">
        <v>1</v>
      </c>
      <c r="L32" s="51">
        <v>1</v>
      </c>
      <c r="M32" s="50">
        <v>0</v>
      </c>
      <c r="N32" s="50">
        <v>0</v>
      </c>
      <c r="O32" s="13">
        <v>0</v>
      </c>
    </row>
    <row r="33" spans="1:15" ht="45" x14ac:dyDescent="0.25">
      <c r="A33" s="106" t="s">
        <v>324</v>
      </c>
      <c r="B33" s="7" t="s">
        <v>322</v>
      </c>
      <c r="C33" s="9" t="s">
        <v>18</v>
      </c>
      <c r="D33" s="49">
        <v>0</v>
      </c>
      <c r="E33" s="49">
        <v>1</v>
      </c>
      <c r="F33" s="49">
        <v>1</v>
      </c>
      <c r="G33" s="50"/>
      <c r="H33" s="51"/>
      <c r="I33" s="50"/>
      <c r="J33" s="51"/>
      <c r="K33" s="50"/>
      <c r="L33" s="51"/>
      <c r="M33" s="50">
        <v>0</v>
      </c>
      <c r="N33" s="50">
        <v>0</v>
      </c>
      <c r="O33" s="13">
        <v>0</v>
      </c>
    </row>
    <row r="34" spans="1:15" ht="45" x14ac:dyDescent="0.25">
      <c r="A34" s="7" t="s">
        <v>325</v>
      </c>
      <c r="B34" s="7" t="s">
        <v>326</v>
      </c>
      <c r="C34" s="9" t="s">
        <v>18</v>
      </c>
      <c r="D34" s="49">
        <v>0</v>
      </c>
      <c r="E34" s="49">
        <v>3</v>
      </c>
      <c r="F34" s="49">
        <v>3</v>
      </c>
      <c r="G34" s="50">
        <v>0</v>
      </c>
      <c r="H34" s="51">
        <v>0</v>
      </c>
      <c r="I34" s="50">
        <v>0</v>
      </c>
      <c r="J34" s="51">
        <v>0</v>
      </c>
      <c r="K34" s="50">
        <v>0</v>
      </c>
      <c r="L34" s="51">
        <v>0</v>
      </c>
      <c r="M34" s="107">
        <v>2</v>
      </c>
      <c r="N34" s="50">
        <v>0</v>
      </c>
      <c r="O34" s="50">
        <v>0.35</v>
      </c>
    </row>
    <row r="35" spans="1:15" ht="22.5" x14ac:dyDescent="0.25">
      <c r="A35" s="108" t="s">
        <v>327</v>
      </c>
      <c r="B35" s="34" t="s">
        <v>326</v>
      </c>
      <c r="C35" s="60"/>
      <c r="D35" s="38"/>
      <c r="E35" s="38"/>
      <c r="F35" s="38"/>
      <c r="G35" s="39"/>
      <c r="H35" s="40"/>
      <c r="I35" s="39"/>
      <c r="J35" s="40"/>
      <c r="K35" s="39"/>
      <c r="L35" s="40"/>
      <c r="M35" s="39">
        <v>1</v>
      </c>
      <c r="N35" s="39">
        <v>0</v>
      </c>
      <c r="O35" s="39">
        <v>0</v>
      </c>
    </row>
    <row r="36" spans="1:15" ht="45" x14ac:dyDescent="0.25">
      <c r="A36" s="7" t="s">
        <v>328</v>
      </c>
      <c r="B36" s="7" t="s">
        <v>329</v>
      </c>
      <c r="C36" s="9" t="s">
        <v>18</v>
      </c>
      <c r="D36" s="49">
        <v>0</v>
      </c>
      <c r="E36" s="49">
        <v>8</v>
      </c>
      <c r="F36" s="49">
        <v>8</v>
      </c>
      <c r="G36" s="50">
        <v>2</v>
      </c>
      <c r="H36" s="51">
        <v>0.25</v>
      </c>
      <c r="I36" s="50">
        <v>0</v>
      </c>
      <c r="J36" s="51">
        <v>0</v>
      </c>
      <c r="K36" s="50">
        <v>1</v>
      </c>
      <c r="L36" s="51">
        <v>0.125</v>
      </c>
      <c r="M36" s="50">
        <v>5</v>
      </c>
      <c r="N36" s="50">
        <v>0</v>
      </c>
      <c r="O36" s="50">
        <v>0.75</v>
      </c>
    </row>
    <row r="37" spans="1:15" ht="56.25" x14ac:dyDescent="0.25">
      <c r="A37" s="7" t="s">
        <v>330</v>
      </c>
      <c r="B37" s="7" t="s">
        <v>331</v>
      </c>
      <c r="C37" s="9" t="s">
        <v>18</v>
      </c>
      <c r="D37" s="49">
        <v>0</v>
      </c>
      <c r="E37" s="49">
        <v>1</v>
      </c>
      <c r="F37" s="49">
        <v>1</v>
      </c>
      <c r="G37" s="50">
        <v>0</v>
      </c>
      <c r="H37" s="51">
        <v>0</v>
      </c>
      <c r="I37" s="50">
        <v>0.1</v>
      </c>
      <c r="J37" s="51">
        <v>0.1</v>
      </c>
      <c r="K37" s="50">
        <v>0</v>
      </c>
      <c r="L37" s="51">
        <v>0</v>
      </c>
      <c r="M37" s="50">
        <v>0.9</v>
      </c>
      <c r="N37" s="50">
        <v>0</v>
      </c>
      <c r="O37" s="50">
        <v>0.55000000000000004</v>
      </c>
    </row>
    <row r="38" spans="1:15" ht="45" x14ac:dyDescent="0.25">
      <c r="A38" s="7" t="s">
        <v>332</v>
      </c>
      <c r="B38" s="7" t="s">
        <v>333</v>
      </c>
      <c r="C38" s="9" t="s">
        <v>18</v>
      </c>
      <c r="D38" s="49">
        <v>100</v>
      </c>
      <c r="E38" s="49">
        <v>108</v>
      </c>
      <c r="F38" s="49">
        <v>8</v>
      </c>
      <c r="G38" s="50">
        <v>5</v>
      </c>
      <c r="H38" s="51">
        <v>0.625</v>
      </c>
      <c r="I38" s="50">
        <v>1</v>
      </c>
      <c r="J38" s="51">
        <v>0.125</v>
      </c>
      <c r="K38" s="50">
        <v>2</v>
      </c>
      <c r="L38" s="51">
        <v>0.25</v>
      </c>
      <c r="M38" s="50">
        <v>0</v>
      </c>
      <c r="N38" s="50">
        <v>0</v>
      </c>
      <c r="O38" s="50">
        <v>18</v>
      </c>
    </row>
    <row r="39" spans="1:15" ht="56.25" x14ac:dyDescent="0.25">
      <c r="A39" s="101" t="s">
        <v>334</v>
      </c>
      <c r="B39" s="7" t="s">
        <v>335</v>
      </c>
      <c r="C39" s="9" t="s">
        <v>18</v>
      </c>
      <c r="D39" s="49">
        <v>3</v>
      </c>
      <c r="E39" s="49">
        <v>5</v>
      </c>
      <c r="F39" s="49">
        <v>2</v>
      </c>
      <c r="G39" s="50">
        <v>0</v>
      </c>
      <c r="H39" s="51">
        <v>0</v>
      </c>
      <c r="I39" s="50">
        <v>0</v>
      </c>
      <c r="J39" s="51">
        <v>0</v>
      </c>
      <c r="K39" s="50">
        <v>1</v>
      </c>
      <c r="L39" s="51">
        <v>0.5</v>
      </c>
      <c r="M39" s="50">
        <v>1</v>
      </c>
      <c r="N39" s="50">
        <v>0</v>
      </c>
      <c r="O39" s="13">
        <v>0</v>
      </c>
    </row>
    <row r="40" spans="1:15" ht="22.5" x14ac:dyDescent="0.25">
      <c r="A40" s="103"/>
      <c r="B40" s="7" t="s">
        <v>336</v>
      </c>
      <c r="C40" s="9" t="s">
        <v>18</v>
      </c>
      <c r="D40" s="49">
        <v>4</v>
      </c>
      <c r="E40" s="49">
        <v>6</v>
      </c>
      <c r="F40" s="49">
        <v>2</v>
      </c>
      <c r="G40" s="50">
        <v>0</v>
      </c>
      <c r="H40" s="51">
        <v>0</v>
      </c>
      <c r="I40" s="50">
        <v>9</v>
      </c>
      <c r="J40" s="51">
        <v>1</v>
      </c>
      <c r="K40" s="50">
        <v>0</v>
      </c>
      <c r="L40" s="51">
        <v>0</v>
      </c>
      <c r="M40" s="50">
        <v>0</v>
      </c>
      <c r="N40" s="50">
        <v>0</v>
      </c>
      <c r="O40" s="13">
        <v>0</v>
      </c>
    </row>
    <row r="41" spans="1:15" x14ac:dyDescent="0.25">
      <c r="A41" s="103"/>
      <c r="B41" s="7" t="s">
        <v>337</v>
      </c>
      <c r="C41" s="9" t="s">
        <v>301</v>
      </c>
      <c r="D41" s="49">
        <v>20</v>
      </c>
      <c r="E41" s="49">
        <v>20</v>
      </c>
      <c r="F41" s="49">
        <v>20</v>
      </c>
      <c r="G41" s="50">
        <v>6.1</v>
      </c>
      <c r="H41" s="51">
        <v>7.6249999999999998E-2</v>
      </c>
      <c r="I41" s="49">
        <v>14.65</v>
      </c>
      <c r="J41" s="51">
        <v>0.18312500000000001</v>
      </c>
      <c r="K41" s="50">
        <v>14.06</v>
      </c>
      <c r="L41" s="51">
        <v>0.17575000000000002</v>
      </c>
      <c r="M41" s="50">
        <v>20</v>
      </c>
      <c r="N41" s="50">
        <v>5.1999999999999998E-2</v>
      </c>
      <c r="O41" s="13">
        <v>0.155</v>
      </c>
    </row>
    <row r="42" spans="1:15" ht="22.5" x14ac:dyDescent="0.25">
      <c r="A42" s="103"/>
      <c r="B42" s="7" t="s">
        <v>338</v>
      </c>
      <c r="C42" s="9" t="s">
        <v>301</v>
      </c>
      <c r="D42" s="49" t="s">
        <v>339</v>
      </c>
      <c r="E42" s="49">
        <v>3</v>
      </c>
      <c r="F42" s="49">
        <v>1.6099999999999999</v>
      </c>
      <c r="G42" s="50">
        <v>1.093</v>
      </c>
      <c r="H42" s="51">
        <v>0.67888198757763973</v>
      </c>
      <c r="I42" s="49">
        <v>3.3161</v>
      </c>
      <c r="J42" s="51">
        <v>1</v>
      </c>
      <c r="K42" s="50">
        <v>0.3054</v>
      </c>
      <c r="L42" s="51">
        <v>0.18968944099378884</v>
      </c>
      <c r="M42" s="50">
        <v>0</v>
      </c>
      <c r="N42" s="50">
        <v>5.5E-2</v>
      </c>
      <c r="O42" s="13">
        <v>9.9000000000000005E-2</v>
      </c>
    </row>
    <row r="43" spans="1:15" ht="22.5" x14ac:dyDescent="0.25">
      <c r="A43" s="102"/>
      <c r="B43" s="7" t="s">
        <v>340</v>
      </c>
      <c r="C43" s="9" t="s">
        <v>305</v>
      </c>
      <c r="D43" s="49">
        <v>230</v>
      </c>
      <c r="E43" s="49">
        <v>500</v>
      </c>
      <c r="F43" s="49">
        <v>270</v>
      </c>
      <c r="G43" s="50">
        <v>346.53</v>
      </c>
      <c r="H43" s="51">
        <v>1</v>
      </c>
      <c r="I43" s="50">
        <v>681.7</v>
      </c>
      <c r="J43" s="51">
        <v>1</v>
      </c>
      <c r="K43" s="50">
        <v>415.5</v>
      </c>
      <c r="L43" s="51">
        <v>1</v>
      </c>
      <c r="M43" s="50">
        <v>0</v>
      </c>
      <c r="N43" s="50">
        <v>0</v>
      </c>
      <c r="O43" s="13">
        <v>0</v>
      </c>
    </row>
    <row r="44" spans="1:15" ht="22.5" x14ac:dyDescent="0.25">
      <c r="A44" s="101" t="s">
        <v>341</v>
      </c>
      <c r="B44" s="7" t="s">
        <v>342</v>
      </c>
      <c r="C44" s="9" t="s">
        <v>343</v>
      </c>
      <c r="D44" s="49">
        <v>20000</v>
      </c>
      <c r="E44" s="49">
        <v>24000</v>
      </c>
      <c r="F44" s="49">
        <v>4000</v>
      </c>
      <c r="G44" s="50">
        <v>3851.5</v>
      </c>
      <c r="H44" s="51">
        <v>0.96287500000000004</v>
      </c>
      <c r="I44" s="50">
        <v>752</v>
      </c>
      <c r="J44" s="51">
        <v>0.188</v>
      </c>
      <c r="K44" s="50">
        <v>194.9</v>
      </c>
      <c r="L44" s="51">
        <v>4.8725000000000004E-2</v>
      </c>
      <c r="M44" s="50">
        <v>0</v>
      </c>
      <c r="N44" s="50">
        <v>0</v>
      </c>
      <c r="O44" s="13">
        <v>0</v>
      </c>
    </row>
    <row r="45" spans="1:15" x14ac:dyDescent="0.25">
      <c r="A45" s="103"/>
      <c r="B45" s="7" t="s">
        <v>344</v>
      </c>
      <c r="C45" s="9" t="s">
        <v>343</v>
      </c>
      <c r="D45" s="49">
        <v>38045</v>
      </c>
      <c r="E45" s="49">
        <v>41120</v>
      </c>
      <c r="F45" s="49">
        <v>3075</v>
      </c>
      <c r="G45" s="50">
        <v>5984</v>
      </c>
      <c r="H45" s="51">
        <v>1</v>
      </c>
      <c r="I45" s="50">
        <v>1950</v>
      </c>
      <c r="J45" s="51">
        <v>0.63414634146341464</v>
      </c>
      <c r="K45" s="50">
        <v>3812</v>
      </c>
      <c r="L45" s="51">
        <v>1</v>
      </c>
      <c r="M45" s="50">
        <v>0</v>
      </c>
      <c r="N45" s="50">
        <v>0</v>
      </c>
      <c r="O45" s="13">
        <v>22</v>
      </c>
    </row>
    <row r="46" spans="1:15" ht="22.5" x14ac:dyDescent="0.25">
      <c r="A46" s="103"/>
      <c r="B46" s="7" t="s">
        <v>345</v>
      </c>
      <c r="C46" s="9" t="s">
        <v>343</v>
      </c>
      <c r="D46" s="49">
        <v>127259</v>
      </c>
      <c r="E46" s="49">
        <v>130500</v>
      </c>
      <c r="F46" s="49">
        <v>3241</v>
      </c>
      <c r="G46" s="50">
        <v>2890</v>
      </c>
      <c r="H46" s="51">
        <v>0.89170009256402349</v>
      </c>
      <c r="I46" s="49">
        <v>9077</v>
      </c>
      <c r="J46" s="51">
        <v>1</v>
      </c>
      <c r="K46" s="50">
        <v>2499.9</v>
      </c>
      <c r="L46" s="51">
        <v>0.77133600740512187</v>
      </c>
      <c r="M46" s="50">
        <v>0</v>
      </c>
      <c r="N46" s="50">
        <v>3885.2</v>
      </c>
      <c r="O46" s="13">
        <v>5390.8</v>
      </c>
    </row>
    <row r="47" spans="1:15" ht="22.5" x14ac:dyDescent="0.25">
      <c r="A47" s="103"/>
      <c r="B47" s="7" t="s">
        <v>346</v>
      </c>
      <c r="C47" s="9" t="s">
        <v>18</v>
      </c>
      <c r="D47" s="49">
        <v>919</v>
      </c>
      <c r="E47" s="49">
        <v>1400</v>
      </c>
      <c r="F47" s="49">
        <v>481</v>
      </c>
      <c r="G47" s="50">
        <v>63</v>
      </c>
      <c r="H47" s="51">
        <v>0.13097713097713098</v>
      </c>
      <c r="I47" s="49">
        <v>195</v>
      </c>
      <c r="J47" s="51">
        <v>0.40540540540540543</v>
      </c>
      <c r="K47" s="50">
        <v>294</v>
      </c>
      <c r="L47" s="51">
        <v>0.61122661122661126</v>
      </c>
      <c r="M47" s="50">
        <v>0</v>
      </c>
      <c r="N47" s="50">
        <v>0</v>
      </c>
      <c r="O47" s="13">
        <v>0</v>
      </c>
    </row>
    <row r="48" spans="1:15" ht="22.5" x14ac:dyDescent="0.25">
      <c r="A48" s="103"/>
      <c r="B48" s="7" t="s">
        <v>347</v>
      </c>
      <c r="C48" s="9" t="s">
        <v>18</v>
      </c>
      <c r="D48" s="49">
        <v>207</v>
      </c>
      <c r="E48" s="49">
        <v>228</v>
      </c>
      <c r="F48" s="49">
        <v>84</v>
      </c>
      <c r="G48" s="50">
        <v>21</v>
      </c>
      <c r="H48" s="51">
        <v>0.25</v>
      </c>
      <c r="I48" s="50">
        <v>14</v>
      </c>
      <c r="J48" s="51">
        <v>0.16666666666666666</v>
      </c>
      <c r="K48" s="49">
        <v>96</v>
      </c>
      <c r="L48" s="51">
        <v>1</v>
      </c>
      <c r="M48" s="50">
        <v>0</v>
      </c>
      <c r="N48" s="50">
        <v>18</v>
      </c>
      <c r="O48" s="13">
        <v>18</v>
      </c>
    </row>
    <row r="49" spans="1:15" ht="22.5" x14ac:dyDescent="0.25">
      <c r="A49" s="103"/>
      <c r="B49" s="7" t="s">
        <v>348</v>
      </c>
      <c r="C49" s="9" t="s">
        <v>18</v>
      </c>
      <c r="D49" s="49">
        <v>5</v>
      </c>
      <c r="E49" s="49">
        <v>5</v>
      </c>
      <c r="F49" s="49">
        <v>20</v>
      </c>
      <c r="G49" s="50">
        <v>5</v>
      </c>
      <c r="H49" s="51">
        <v>0.25</v>
      </c>
      <c r="I49" s="50">
        <v>3</v>
      </c>
      <c r="J49" s="51">
        <v>0.15</v>
      </c>
      <c r="K49" s="50">
        <v>4</v>
      </c>
      <c r="L49" s="51">
        <v>0.2</v>
      </c>
      <c r="M49" s="50">
        <v>0</v>
      </c>
      <c r="N49" s="50">
        <v>0</v>
      </c>
      <c r="O49" s="13">
        <v>0</v>
      </c>
    </row>
    <row r="50" spans="1:15" x14ac:dyDescent="0.25">
      <c r="A50" s="102"/>
      <c r="B50" s="7" t="s">
        <v>349</v>
      </c>
      <c r="C50" s="9" t="s">
        <v>284</v>
      </c>
      <c r="D50" s="49">
        <v>0</v>
      </c>
      <c r="E50" s="49">
        <v>1000</v>
      </c>
      <c r="F50" s="49">
        <v>1000</v>
      </c>
      <c r="G50" s="50">
        <v>500</v>
      </c>
      <c r="H50" s="51">
        <v>0.5</v>
      </c>
      <c r="I50" s="49">
        <v>3193</v>
      </c>
      <c r="J50" s="51">
        <v>1</v>
      </c>
      <c r="K50" s="50">
        <v>1767</v>
      </c>
      <c r="L50" s="51">
        <v>1</v>
      </c>
      <c r="M50" s="50">
        <v>0</v>
      </c>
      <c r="N50" s="50">
        <v>1407</v>
      </c>
      <c r="O50" s="13">
        <v>1407</v>
      </c>
    </row>
    <row r="51" spans="1:15" ht="22.5" x14ac:dyDescent="0.25">
      <c r="A51" s="101" t="s">
        <v>350</v>
      </c>
      <c r="B51" s="34" t="s">
        <v>351</v>
      </c>
      <c r="C51" s="9" t="s">
        <v>18</v>
      </c>
      <c r="D51" s="49">
        <v>207</v>
      </c>
      <c r="E51" s="49">
        <v>228</v>
      </c>
      <c r="F51" s="49">
        <v>84</v>
      </c>
      <c r="G51" s="50"/>
      <c r="H51" s="51"/>
      <c r="I51" s="49"/>
      <c r="J51" s="51"/>
      <c r="K51" s="50"/>
      <c r="L51" s="51"/>
      <c r="M51" s="50">
        <v>0</v>
      </c>
      <c r="N51" s="50"/>
      <c r="O51" s="13">
        <v>0</v>
      </c>
    </row>
    <row r="52" spans="1:15" ht="22.5" x14ac:dyDescent="0.25">
      <c r="A52" s="103"/>
      <c r="B52" s="34" t="s">
        <v>352</v>
      </c>
      <c r="C52" s="9" t="s">
        <v>18</v>
      </c>
      <c r="D52" s="49">
        <v>5</v>
      </c>
      <c r="E52" s="49">
        <v>5</v>
      </c>
      <c r="F52" s="49">
        <v>20</v>
      </c>
      <c r="G52" s="50"/>
      <c r="H52" s="51"/>
      <c r="I52" s="49"/>
      <c r="J52" s="51"/>
      <c r="K52" s="50"/>
      <c r="L52" s="51"/>
      <c r="M52" s="50">
        <v>0</v>
      </c>
      <c r="N52" s="50"/>
      <c r="O52" s="13">
        <v>0</v>
      </c>
    </row>
    <row r="53" spans="1:15" ht="33.75" x14ac:dyDescent="0.25">
      <c r="A53" s="7" t="s">
        <v>353</v>
      </c>
      <c r="B53" s="7" t="s">
        <v>354</v>
      </c>
      <c r="C53" s="9" t="s">
        <v>25</v>
      </c>
      <c r="D53" s="49">
        <v>0</v>
      </c>
      <c r="E53" s="49">
        <v>100</v>
      </c>
      <c r="F53" s="49">
        <v>100</v>
      </c>
      <c r="G53" s="50">
        <v>5</v>
      </c>
      <c r="H53" s="51">
        <v>0.05</v>
      </c>
      <c r="I53" s="49">
        <v>10</v>
      </c>
      <c r="J53" s="51">
        <v>0.1</v>
      </c>
      <c r="K53" s="50">
        <v>40</v>
      </c>
      <c r="L53" s="51">
        <v>0.4</v>
      </c>
      <c r="M53" s="50">
        <v>45</v>
      </c>
      <c r="N53" s="50">
        <v>4.45</v>
      </c>
      <c r="O53" s="13">
        <v>8.9960000000000004</v>
      </c>
    </row>
  </sheetData>
  <mergeCells count="19">
    <mergeCell ref="A39:A43"/>
    <mergeCell ref="A44:A50"/>
    <mergeCell ref="A51:A52"/>
    <mergeCell ref="M2:O2"/>
    <mergeCell ref="A4:A11"/>
    <mergeCell ref="A13:A14"/>
    <mergeCell ref="A16:A20"/>
    <mergeCell ref="A21:A22"/>
    <mergeCell ref="A25:A32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workbookViewId="0">
      <selection activeCell="B17" sqref="B17"/>
    </sheetView>
  </sheetViews>
  <sheetFormatPr baseColWidth="10" defaultRowHeight="15" x14ac:dyDescent="0.25"/>
  <cols>
    <col min="1" max="1" width="12.140625" customWidth="1"/>
    <col min="2" max="2" width="23.28515625" customWidth="1"/>
    <col min="3" max="3" width="8.140625" customWidth="1"/>
    <col min="4" max="4" width="6.5703125" customWidth="1"/>
    <col min="5" max="5" width="7.28515625" customWidth="1"/>
    <col min="6" max="7" width="7.85546875" customWidth="1"/>
    <col min="8" max="8" width="7.5703125" customWidth="1"/>
    <col min="9" max="9" width="9.5703125" customWidth="1"/>
    <col min="10" max="10" width="6.85546875" customWidth="1"/>
    <col min="11" max="11" width="6.140625" customWidth="1"/>
    <col min="12" max="12" width="7.140625" customWidth="1"/>
    <col min="13" max="13" width="8.5703125" customWidth="1"/>
    <col min="14" max="14" width="8" customWidth="1"/>
    <col min="15" max="15" width="8.28515625" customWidth="1"/>
  </cols>
  <sheetData>
    <row r="1" spans="1:15" ht="68.25" customHeight="1" x14ac:dyDescent="0.25">
      <c r="A1" s="20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7" t="s">
        <v>15</v>
      </c>
    </row>
    <row r="4" spans="1:15" ht="33.75" x14ac:dyDescent="0.25">
      <c r="A4" s="23" t="s">
        <v>46</v>
      </c>
      <c r="B4" s="24" t="s">
        <v>47</v>
      </c>
      <c r="C4" s="25" t="s">
        <v>18</v>
      </c>
      <c r="D4" s="25">
        <v>0</v>
      </c>
      <c r="E4" s="26">
        <v>1</v>
      </c>
      <c r="F4" s="26">
        <v>1</v>
      </c>
      <c r="G4" s="27">
        <v>0.1</v>
      </c>
      <c r="H4" s="28">
        <v>0.1</v>
      </c>
      <c r="I4" s="26">
        <v>0.9</v>
      </c>
      <c r="J4" s="28">
        <v>0.9</v>
      </c>
      <c r="K4" s="27">
        <v>0</v>
      </c>
      <c r="L4" s="28">
        <v>0</v>
      </c>
      <c r="M4" s="27">
        <v>0</v>
      </c>
      <c r="N4" s="29">
        <v>0</v>
      </c>
      <c r="O4" s="29">
        <v>0</v>
      </c>
    </row>
    <row r="5" spans="1:15" ht="22.5" x14ac:dyDescent="0.25">
      <c r="A5" s="30"/>
      <c r="B5" s="24" t="s">
        <v>48</v>
      </c>
      <c r="C5" s="25" t="s">
        <v>18</v>
      </c>
      <c r="D5" s="25">
        <v>4</v>
      </c>
      <c r="E5" s="26">
        <v>4</v>
      </c>
      <c r="F5" s="26">
        <v>4</v>
      </c>
      <c r="G5" s="27">
        <v>1</v>
      </c>
      <c r="H5" s="28">
        <v>0.25</v>
      </c>
      <c r="I5" s="26">
        <v>1</v>
      </c>
      <c r="J5" s="28">
        <v>0.25</v>
      </c>
      <c r="K5" s="27">
        <v>1</v>
      </c>
      <c r="L5" s="28">
        <v>0.25</v>
      </c>
      <c r="M5" s="27">
        <v>1</v>
      </c>
      <c r="N5" s="29">
        <v>1</v>
      </c>
      <c r="O5" s="29">
        <v>1</v>
      </c>
    </row>
    <row r="6" spans="1:15" ht="22.5" x14ac:dyDescent="0.25">
      <c r="A6" s="30"/>
      <c r="B6" s="24" t="s">
        <v>49</v>
      </c>
      <c r="C6" s="25" t="s">
        <v>18</v>
      </c>
      <c r="D6" s="25">
        <v>25</v>
      </c>
      <c r="E6" s="26">
        <v>40</v>
      </c>
      <c r="F6" s="26">
        <v>40</v>
      </c>
      <c r="G6" s="27">
        <v>9</v>
      </c>
      <c r="H6" s="28">
        <v>0.21951219512195122</v>
      </c>
      <c r="I6" s="26">
        <v>11</v>
      </c>
      <c r="J6" s="28">
        <v>0.26829268292682928</v>
      </c>
      <c r="K6" s="27">
        <v>15</v>
      </c>
      <c r="L6" s="28">
        <v>0.375</v>
      </c>
      <c r="M6" s="27">
        <v>5</v>
      </c>
      <c r="N6" s="31">
        <v>0.4</v>
      </c>
      <c r="O6" s="31">
        <v>2.9</v>
      </c>
    </row>
    <row r="7" spans="1:15" ht="22.5" x14ac:dyDescent="0.25">
      <c r="A7" s="32"/>
      <c r="B7" s="24" t="s">
        <v>50</v>
      </c>
      <c r="C7" s="25" t="s">
        <v>18</v>
      </c>
      <c r="D7" s="25">
        <v>0</v>
      </c>
      <c r="E7" s="26">
        <v>1</v>
      </c>
      <c r="F7" s="26">
        <v>0.85</v>
      </c>
      <c r="G7" s="27">
        <v>0.15</v>
      </c>
      <c r="H7" s="28">
        <v>0.17647058823529413</v>
      </c>
      <c r="I7" s="26">
        <v>0.85</v>
      </c>
      <c r="J7" s="28">
        <v>0.82</v>
      </c>
      <c r="K7" s="27">
        <v>0</v>
      </c>
      <c r="L7" s="28">
        <v>0</v>
      </c>
      <c r="M7" s="27">
        <v>0</v>
      </c>
      <c r="N7" s="29">
        <v>0.1</v>
      </c>
      <c r="O7" s="29">
        <v>0</v>
      </c>
    </row>
  </sheetData>
  <mergeCells count="12">
    <mergeCell ref="M2:O2"/>
    <mergeCell ref="A4:A7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4"/>
  <sheetViews>
    <sheetView workbookViewId="0">
      <selection activeCell="C47" sqref="C47"/>
    </sheetView>
  </sheetViews>
  <sheetFormatPr baseColWidth="10" defaultRowHeight="15" x14ac:dyDescent="0.25"/>
  <cols>
    <col min="1" max="1" width="12.140625" customWidth="1"/>
    <col min="2" max="2" width="23.28515625" customWidth="1"/>
    <col min="3" max="3" width="9.42578125" customWidth="1"/>
    <col min="4" max="4" width="6.28515625" customWidth="1"/>
    <col min="5" max="5" width="6.7109375" customWidth="1"/>
    <col min="6" max="6" width="7.7109375" customWidth="1"/>
    <col min="7" max="7" width="7.42578125" customWidth="1"/>
    <col min="8" max="8" width="8.42578125" customWidth="1"/>
    <col min="9" max="9" width="7.140625" customWidth="1"/>
    <col min="10" max="10" width="8.140625" customWidth="1"/>
    <col min="11" max="11" width="6" customWidth="1"/>
    <col min="12" max="12" width="7" customWidth="1"/>
    <col min="13" max="13" width="8.140625" customWidth="1"/>
    <col min="14" max="14" width="9.140625" customWidth="1"/>
    <col min="15" max="15" width="8.85546875" customWidth="1"/>
  </cols>
  <sheetData>
    <row r="1" spans="1:15" ht="55.5" customHeight="1" x14ac:dyDescent="0.25">
      <c r="A1" s="33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34" t="s">
        <v>15</v>
      </c>
    </row>
    <row r="4" spans="1:15" ht="33.75" x14ac:dyDescent="0.25">
      <c r="A4" s="35" t="s">
        <v>52</v>
      </c>
      <c r="B4" s="36" t="s">
        <v>53</v>
      </c>
      <c r="C4" s="37" t="s">
        <v>25</v>
      </c>
      <c r="D4" s="38">
        <v>100</v>
      </c>
      <c r="E4" s="38">
        <v>100</v>
      </c>
      <c r="F4" s="38">
        <v>400</v>
      </c>
      <c r="G4" s="39">
        <v>100</v>
      </c>
      <c r="H4" s="40">
        <v>0.25</v>
      </c>
      <c r="I4" s="38">
        <v>100</v>
      </c>
      <c r="J4" s="40">
        <v>0.25</v>
      </c>
      <c r="K4" s="39">
        <v>100</v>
      </c>
      <c r="L4" s="40">
        <v>0.25</v>
      </c>
      <c r="M4" s="39">
        <v>100</v>
      </c>
      <c r="N4" s="41">
        <v>84.49</v>
      </c>
      <c r="O4" s="42">
        <v>88.98</v>
      </c>
    </row>
    <row r="5" spans="1:15" ht="45" x14ac:dyDescent="0.25">
      <c r="A5" s="43"/>
      <c r="B5" s="36" t="s">
        <v>54</v>
      </c>
      <c r="C5" s="37" t="s">
        <v>25</v>
      </c>
      <c r="D5" s="38">
        <v>100</v>
      </c>
      <c r="E5" s="38">
        <v>100</v>
      </c>
      <c r="F5" s="38">
        <v>100</v>
      </c>
      <c r="G5" s="39">
        <v>0</v>
      </c>
      <c r="H5" s="40">
        <v>0</v>
      </c>
      <c r="I5" s="38">
        <v>0</v>
      </c>
      <c r="J5" s="40">
        <v>0</v>
      </c>
      <c r="K5" s="39">
        <v>25</v>
      </c>
      <c r="L5" s="40">
        <v>0.25</v>
      </c>
      <c r="M5" s="39">
        <v>75</v>
      </c>
      <c r="N5" s="41">
        <v>0</v>
      </c>
      <c r="O5" s="42">
        <v>18.75</v>
      </c>
    </row>
    <row r="6" spans="1:15" ht="56.25" x14ac:dyDescent="0.25">
      <c r="A6" s="44"/>
      <c r="B6" s="36" t="s">
        <v>55</v>
      </c>
      <c r="C6" s="37" t="s">
        <v>25</v>
      </c>
      <c r="D6" s="38">
        <v>100</v>
      </c>
      <c r="E6" s="38">
        <v>100</v>
      </c>
      <c r="F6" s="38">
        <v>400</v>
      </c>
      <c r="G6" s="39">
        <v>100</v>
      </c>
      <c r="H6" s="40">
        <v>0.25</v>
      </c>
      <c r="I6" s="38">
        <v>100</v>
      </c>
      <c r="J6" s="40">
        <v>0.25</v>
      </c>
      <c r="K6" s="39">
        <v>100</v>
      </c>
      <c r="L6" s="40">
        <v>0.25</v>
      </c>
      <c r="M6" s="39">
        <v>30</v>
      </c>
      <c r="N6" s="41">
        <v>17.190000000000001</v>
      </c>
      <c r="O6" s="42">
        <v>18.63</v>
      </c>
    </row>
    <row r="7" spans="1:15" ht="67.5" x14ac:dyDescent="0.25">
      <c r="A7" s="45" t="s">
        <v>56</v>
      </c>
      <c r="B7" s="36" t="s">
        <v>55</v>
      </c>
      <c r="C7" s="37" t="s">
        <v>25</v>
      </c>
      <c r="D7" s="38">
        <v>100</v>
      </c>
      <c r="E7" s="38">
        <v>100</v>
      </c>
      <c r="F7" s="38">
        <v>400</v>
      </c>
      <c r="G7" s="39">
        <v>100</v>
      </c>
      <c r="H7" s="40">
        <v>0.25</v>
      </c>
      <c r="I7" s="38">
        <v>100</v>
      </c>
      <c r="J7" s="40">
        <v>0.25</v>
      </c>
      <c r="K7" s="39">
        <v>100</v>
      </c>
      <c r="L7" s="40">
        <v>0.25</v>
      </c>
      <c r="M7" s="39">
        <v>70</v>
      </c>
      <c r="N7" s="41">
        <v>17.010000000000002</v>
      </c>
      <c r="O7" s="42">
        <v>33.74</v>
      </c>
    </row>
    <row r="8" spans="1:15" ht="22.5" x14ac:dyDescent="0.25">
      <c r="A8" s="35" t="s">
        <v>57</v>
      </c>
      <c r="B8" s="36" t="s">
        <v>58</v>
      </c>
      <c r="C8" s="37" t="s">
        <v>25</v>
      </c>
      <c r="D8" s="38">
        <v>0</v>
      </c>
      <c r="E8" s="38">
        <v>100</v>
      </c>
      <c r="F8" s="38">
        <v>400</v>
      </c>
      <c r="G8" s="39">
        <v>100</v>
      </c>
      <c r="H8" s="40">
        <v>0.25</v>
      </c>
      <c r="I8" s="38">
        <v>100</v>
      </c>
      <c r="J8" s="40">
        <v>0.25</v>
      </c>
      <c r="K8" s="39">
        <v>100</v>
      </c>
      <c r="L8" s="40">
        <v>0.25</v>
      </c>
      <c r="M8" s="39">
        <v>100</v>
      </c>
      <c r="N8" s="41">
        <v>23</v>
      </c>
      <c r="O8" s="42">
        <v>45</v>
      </c>
    </row>
    <row r="9" spans="1:15" ht="45" x14ac:dyDescent="0.25">
      <c r="A9" s="43"/>
      <c r="B9" s="36" t="s">
        <v>59</v>
      </c>
      <c r="C9" s="37" t="s">
        <v>25</v>
      </c>
      <c r="D9" s="38">
        <v>100</v>
      </c>
      <c r="E9" s="38">
        <v>100</v>
      </c>
      <c r="F9" s="38">
        <v>400</v>
      </c>
      <c r="G9" s="39">
        <v>100</v>
      </c>
      <c r="H9" s="40">
        <v>0.25</v>
      </c>
      <c r="I9" s="38">
        <v>100</v>
      </c>
      <c r="J9" s="40">
        <v>0.25</v>
      </c>
      <c r="K9" s="39">
        <v>100</v>
      </c>
      <c r="L9" s="40">
        <v>0.25</v>
      </c>
      <c r="M9" s="39">
        <v>100</v>
      </c>
      <c r="N9" s="41">
        <v>23</v>
      </c>
      <c r="O9" s="42">
        <v>48.4</v>
      </c>
    </row>
    <row r="10" spans="1:15" ht="33.75" x14ac:dyDescent="0.25">
      <c r="A10" s="44"/>
      <c r="B10" s="36" t="s">
        <v>60</v>
      </c>
      <c r="C10" s="37" t="s">
        <v>18</v>
      </c>
      <c r="D10" s="38">
        <v>1500</v>
      </c>
      <c r="E10" s="38">
        <v>1500</v>
      </c>
      <c r="F10" s="38">
        <v>6000</v>
      </c>
      <c r="G10" s="39">
        <v>1500</v>
      </c>
      <c r="H10" s="40">
        <v>0.25</v>
      </c>
      <c r="I10" s="38">
        <v>1500</v>
      </c>
      <c r="J10" s="40">
        <v>0.25</v>
      </c>
      <c r="K10" s="39">
        <v>1500</v>
      </c>
      <c r="L10" s="40">
        <v>0.25</v>
      </c>
      <c r="M10" s="39">
        <v>1500</v>
      </c>
      <c r="N10" s="46"/>
      <c r="O10" s="47">
        <v>840</v>
      </c>
    </row>
    <row r="11" spans="1:15" ht="33.75" x14ac:dyDescent="0.25">
      <c r="A11" s="48" t="s">
        <v>61</v>
      </c>
      <c r="B11" s="36" t="s">
        <v>62</v>
      </c>
      <c r="C11" s="37" t="s">
        <v>18</v>
      </c>
      <c r="D11" s="38">
        <v>2</v>
      </c>
      <c r="E11" s="38">
        <v>13</v>
      </c>
      <c r="F11" s="38">
        <v>11</v>
      </c>
      <c r="G11" s="39">
        <v>7</v>
      </c>
      <c r="H11" s="40">
        <v>0.63636363636363635</v>
      </c>
      <c r="I11" s="38">
        <v>1</v>
      </c>
      <c r="J11" s="40">
        <v>9.0909090909090912E-2</v>
      </c>
      <c r="K11" s="39">
        <v>2</v>
      </c>
      <c r="L11" s="40">
        <v>0.18181818181818182</v>
      </c>
      <c r="M11" s="39">
        <v>1</v>
      </c>
      <c r="N11" s="41">
        <v>0.18</v>
      </c>
      <c r="O11" s="42">
        <v>0.52</v>
      </c>
    </row>
    <row r="12" spans="1:15" ht="56.25" x14ac:dyDescent="0.25">
      <c r="A12" s="48"/>
      <c r="B12" s="36" t="s">
        <v>63</v>
      </c>
      <c r="C12" s="37" t="s">
        <v>25</v>
      </c>
      <c r="D12" s="38">
        <v>0</v>
      </c>
      <c r="E12" s="38">
        <v>60</v>
      </c>
      <c r="F12" s="38">
        <v>60</v>
      </c>
      <c r="G12" s="39">
        <v>5</v>
      </c>
      <c r="H12" s="40">
        <v>8.3333333333333329E-2</v>
      </c>
      <c r="I12" s="38">
        <v>12</v>
      </c>
      <c r="J12" s="40">
        <v>0.2</v>
      </c>
      <c r="K12" s="39">
        <v>18</v>
      </c>
      <c r="L12" s="40">
        <v>0.3</v>
      </c>
      <c r="M12" s="39">
        <v>25</v>
      </c>
      <c r="N12" s="41">
        <v>2.375</v>
      </c>
      <c r="O12" s="42">
        <v>9.375</v>
      </c>
    </row>
    <row r="13" spans="1:15" ht="56.25" x14ac:dyDescent="0.25">
      <c r="A13" s="48"/>
      <c r="B13" s="36" t="s">
        <v>64</v>
      </c>
      <c r="C13" s="37" t="s">
        <v>25</v>
      </c>
      <c r="D13" s="38">
        <v>12.5</v>
      </c>
      <c r="E13" s="38">
        <v>80</v>
      </c>
      <c r="F13" s="38">
        <v>68</v>
      </c>
      <c r="G13" s="39">
        <v>17</v>
      </c>
      <c r="H13" s="40">
        <v>0.25</v>
      </c>
      <c r="I13" s="38">
        <v>17</v>
      </c>
      <c r="J13" s="40">
        <v>0.25</v>
      </c>
      <c r="K13" s="39">
        <v>17</v>
      </c>
      <c r="L13" s="40">
        <v>0.25</v>
      </c>
      <c r="M13" s="39">
        <v>17</v>
      </c>
      <c r="N13" s="41">
        <v>1.2749999999999999</v>
      </c>
      <c r="O13" s="42">
        <v>7.65</v>
      </c>
    </row>
    <row r="14" spans="1:15" ht="67.5" x14ac:dyDescent="0.25">
      <c r="A14" s="35" t="s">
        <v>65</v>
      </c>
      <c r="B14" s="36" t="s">
        <v>66</v>
      </c>
      <c r="C14" s="37" t="s">
        <v>25</v>
      </c>
      <c r="D14" s="38">
        <v>100</v>
      </c>
      <c r="E14" s="38">
        <v>100</v>
      </c>
      <c r="F14" s="38">
        <v>400</v>
      </c>
      <c r="G14" s="39">
        <v>100</v>
      </c>
      <c r="H14" s="40">
        <v>0.25</v>
      </c>
      <c r="I14" s="38">
        <v>100</v>
      </c>
      <c r="J14" s="40">
        <v>0.25</v>
      </c>
      <c r="K14" s="39">
        <v>100</v>
      </c>
      <c r="L14" s="40">
        <v>0.25</v>
      </c>
      <c r="M14" s="39">
        <v>100</v>
      </c>
      <c r="N14" s="41">
        <v>0</v>
      </c>
      <c r="O14" s="42">
        <v>14</v>
      </c>
    </row>
    <row r="15" spans="1:15" ht="45" x14ac:dyDescent="0.25">
      <c r="A15" s="43"/>
      <c r="B15" s="36" t="s">
        <v>67</v>
      </c>
      <c r="C15" s="37" t="s">
        <v>25</v>
      </c>
      <c r="D15" s="38">
        <v>100</v>
      </c>
      <c r="E15" s="38">
        <v>100</v>
      </c>
      <c r="F15" s="38">
        <v>400</v>
      </c>
      <c r="G15" s="39">
        <v>100</v>
      </c>
      <c r="H15" s="40">
        <v>0.25</v>
      </c>
      <c r="I15" s="38">
        <v>100</v>
      </c>
      <c r="J15" s="40">
        <v>0.25</v>
      </c>
      <c r="K15" s="39">
        <v>100</v>
      </c>
      <c r="L15" s="40">
        <v>0.25</v>
      </c>
      <c r="M15" s="39">
        <v>100</v>
      </c>
      <c r="N15" s="41">
        <v>8</v>
      </c>
      <c r="O15" s="42">
        <v>14</v>
      </c>
    </row>
    <row r="16" spans="1:15" ht="22.5" x14ac:dyDescent="0.25">
      <c r="A16" s="43"/>
      <c r="B16" s="36" t="s">
        <v>68</v>
      </c>
      <c r="C16" s="37" t="s">
        <v>18</v>
      </c>
      <c r="D16" s="38">
        <v>7</v>
      </c>
      <c r="E16" s="38">
        <v>15</v>
      </c>
      <c r="F16" s="38">
        <v>8</v>
      </c>
      <c r="G16" s="39">
        <v>0</v>
      </c>
      <c r="H16" s="40">
        <v>0</v>
      </c>
      <c r="I16" s="38">
        <v>2</v>
      </c>
      <c r="J16" s="40">
        <v>0.25</v>
      </c>
      <c r="K16" s="39">
        <v>2</v>
      </c>
      <c r="L16" s="40">
        <v>0.25</v>
      </c>
      <c r="M16" s="39">
        <v>4</v>
      </c>
      <c r="N16" s="41">
        <v>0.18</v>
      </c>
      <c r="O16" s="42">
        <v>0.62</v>
      </c>
    </row>
    <row r="17" spans="1:15" ht="22.5" x14ac:dyDescent="0.25">
      <c r="A17" s="43"/>
      <c r="B17" s="36" t="s">
        <v>69</v>
      </c>
      <c r="C17" s="37" t="s">
        <v>18</v>
      </c>
      <c r="D17" s="38">
        <v>37</v>
      </c>
      <c r="E17" s="38">
        <v>37</v>
      </c>
      <c r="F17" s="38">
        <f>E17*4</f>
        <v>148</v>
      </c>
      <c r="G17" s="39">
        <v>37</v>
      </c>
      <c r="H17" s="40">
        <v>1</v>
      </c>
      <c r="I17" s="38">
        <v>37</v>
      </c>
      <c r="J17" s="40">
        <v>0.25</v>
      </c>
      <c r="K17" s="39">
        <v>37</v>
      </c>
      <c r="L17" s="40">
        <v>0.25</v>
      </c>
      <c r="M17" s="39">
        <v>37</v>
      </c>
      <c r="N17" s="41">
        <v>11.1</v>
      </c>
      <c r="O17" s="42">
        <v>24.05</v>
      </c>
    </row>
    <row r="18" spans="1:15" ht="56.25" x14ac:dyDescent="0.25">
      <c r="A18" s="43"/>
      <c r="B18" s="36" t="s">
        <v>70</v>
      </c>
      <c r="C18" s="37" t="s">
        <v>25</v>
      </c>
      <c r="D18" s="38">
        <v>100</v>
      </c>
      <c r="E18" s="38">
        <v>100</v>
      </c>
      <c r="F18" s="38">
        <v>400</v>
      </c>
      <c r="G18" s="39">
        <v>100</v>
      </c>
      <c r="H18" s="40">
        <v>0.25</v>
      </c>
      <c r="I18" s="38">
        <v>100</v>
      </c>
      <c r="J18" s="40">
        <v>0.25</v>
      </c>
      <c r="K18" s="39">
        <v>100</v>
      </c>
      <c r="L18" s="40">
        <v>0.25</v>
      </c>
      <c r="M18" s="39">
        <v>100</v>
      </c>
      <c r="N18" s="41">
        <v>40</v>
      </c>
      <c r="O18" s="42">
        <v>60</v>
      </c>
    </row>
    <row r="19" spans="1:15" ht="45" x14ac:dyDescent="0.25">
      <c r="A19" s="43"/>
      <c r="B19" s="36" t="s">
        <v>71</v>
      </c>
      <c r="C19" s="37" t="s">
        <v>25</v>
      </c>
      <c r="D19" s="38">
        <v>0</v>
      </c>
      <c r="E19" s="38">
        <v>56</v>
      </c>
      <c r="F19" s="38">
        <v>56</v>
      </c>
      <c r="G19" s="39">
        <v>0</v>
      </c>
      <c r="H19" s="40">
        <v>0</v>
      </c>
      <c r="I19" s="38">
        <v>28</v>
      </c>
      <c r="J19" s="40">
        <v>0.5</v>
      </c>
      <c r="K19" s="39">
        <v>28</v>
      </c>
      <c r="L19" s="40">
        <v>0.5</v>
      </c>
      <c r="M19" s="39">
        <v>0</v>
      </c>
      <c r="N19" s="41">
        <v>0</v>
      </c>
      <c r="O19" s="42">
        <v>42</v>
      </c>
    </row>
    <row r="20" spans="1:15" ht="56.25" x14ac:dyDescent="0.25">
      <c r="A20" s="43"/>
      <c r="B20" s="36" t="s">
        <v>72</v>
      </c>
      <c r="C20" s="37" t="s">
        <v>25</v>
      </c>
      <c r="D20" s="38">
        <v>100</v>
      </c>
      <c r="E20" s="38">
        <v>100</v>
      </c>
      <c r="F20" s="38">
        <v>400</v>
      </c>
      <c r="G20" s="39">
        <v>100</v>
      </c>
      <c r="H20" s="40">
        <v>0.25</v>
      </c>
      <c r="I20" s="38">
        <v>96</v>
      </c>
      <c r="J20" s="40">
        <v>0.24</v>
      </c>
      <c r="K20" s="39">
        <v>100</v>
      </c>
      <c r="L20" s="40">
        <v>0.25</v>
      </c>
      <c r="M20" s="39">
        <v>100</v>
      </c>
      <c r="N20" s="41">
        <v>26.8</v>
      </c>
      <c r="O20" s="42">
        <v>49.6</v>
      </c>
    </row>
    <row r="21" spans="1:15" ht="33.75" x14ac:dyDescent="0.25">
      <c r="A21" s="43"/>
      <c r="B21" s="36" t="s">
        <v>73</v>
      </c>
      <c r="C21" s="37" t="s">
        <v>18</v>
      </c>
      <c r="D21" s="38">
        <v>15</v>
      </c>
      <c r="E21" s="38">
        <v>18</v>
      </c>
      <c r="F21" s="38">
        <v>3</v>
      </c>
      <c r="G21" s="39">
        <v>0</v>
      </c>
      <c r="H21" s="40">
        <v>0</v>
      </c>
      <c r="I21" s="38">
        <v>1</v>
      </c>
      <c r="J21" s="40">
        <v>0.33333333333333331</v>
      </c>
      <c r="K21" s="39">
        <v>1</v>
      </c>
      <c r="L21" s="40">
        <v>0.33333333333333331</v>
      </c>
      <c r="M21" s="39">
        <v>1</v>
      </c>
      <c r="N21" s="41">
        <v>0</v>
      </c>
      <c r="O21" s="42">
        <v>0.49</v>
      </c>
    </row>
    <row r="22" spans="1:15" ht="45" x14ac:dyDescent="0.25">
      <c r="A22" s="43"/>
      <c r="B22" s="36" t="s">
        <v>74</v>
      </c>
      <c r="C22" s="37" t="s">
        <v>25</v>
      </c>
      <c r="D22" s="38">
        <v>0</v>
      </c>
      <c r="E22" s="38">
        <v>100</v>
      </c>
      <c r="F22" s="38">
        <v>100</v>
      </c>
      <c r="G22" s="39">
        <v>0</v>
      </c>
      <c r="H22" s="40">
        <v>0</v>
      </c>
      <c r="I22" s="38">
        <v>33</v>
      </c>
      <c r="J22" s="40">
        <v>0.33</v>
      </c>
      <c r="K22" s="39">
        <v>33</v>
      </c>
      <c r="L22" s="40">
        <v>0.33</v>
      </c>
      <c r="M22" s="39">
        <v>34</v>
      </c>
      <c r="N22" s="41">
        <v>0</v>
      </c>
      <c r="O22" s="42">
        <v>34</v>
      </c>
    </row>
    <row r="23" spans="1:15" ht="45" x14ac:dyDescent="0.25">
      <c r="A23" s="43"/>
      <c r="B23" s="36" t="s">
        <v>75</v>
      </c>
      <c r="C23" s="37" t="s">
        <v>25</v>
      </c>
      <c r="D23" s="38">
        <v>100</v>
      </c>
      <c r="E23" s="38">
        <v>100</v>
      </c>
      <c r="F23" s="38">
        <v>400</v>
      </c>
      <c r="G23" s="39">
        <v>100</v>
      </c>
      <c r="H23" s="40">
        <v>0.25</v>
      </c>
      <c r="I23" s="38">
        <v>100</v>
      </c>
      <c r="J23" s="40">
        <v>0.25</v>
      </c>
      <c r="K23" s="39">
        <v>100</v>
      </c>
      <c r="L23" s="40">
        <v>0.25</v>
      </c>
      <c r="M23" s="39">
        <v>100</v>
      </c>
      <c r="N23" s="41">
        <v>5</v>
      </c>
      <c r="O23" s="42">
        <v>39.799999999999997</v>
      </c>
    </row>
    <row r="24" spans="1:15" ht="45" x14ac:dyDescent="0.25">
      <c r="A24" s="43"/>
      <c r="B24" s="36" t="s">
        <v>76</v>
      </c>
      <c r="C24" s="37" t="s">
        <v>25</v>
      </c>
      <c r="D24" s="38">
        <v>25</v>
      </c>
      <c r="E24" s="38">
        <v>60</v>
      </c>
      <c r="F24" s="38">
        <v>35</v>
      </c>
      <c r="G24" s="39">
        <v>15</v>
      </c>
      <c r="H24" s="40">
        <v>0.42857142857142855</v>
      </c>
      <c r="I24" s="38">
        <v>10</v>
      </c>
      <c r="J24" s="40">
        <v>0.2857142857142857</v>
      </c>
      <c r="K24" s="39">
        <v>5</v>
      </c>
      <c r="L24" s="40">
        <v>0.14285714285714285</v>
      </c>
      <c r="M24" s="39">
        <v>5</v>
      </c>
      <c r="N24" s="41">
        <v>0</v>
      </c>
      <c r="O24" s="42">
        <v>1.25</v>
      </c>
    </row>
    <row r="25" spans="1:15" ht="78.75" x14ac:dyDescent="0.25">
      <c r="A25" s="44"/>
      <c r="B25" s="36" t="s">
        <v>77</v>
      </c>
      <c r="C25" s="37" t="s">
        <v>25</v>
      </c>
      <c r="D25" s="38">
        <v>25</v>
      </c>
      <c r="E25" s="38">
        <v>60</v>
      </c>
      <c r="F25" s="38">
        <v>35</v>
      </c>
      <c r="G25" s="39">
        <v>15</v>
      </c>
      <c r="H25" s="40">
        <v>0.42857142857142855</v>
      </c>
      <c r="I25" s="38">
        <v>10</v>
      </c>
      <c r="J25" s="40">
        <v>0.2857142857142857</v>
      </c>
      <c r="K25" s="39">
        <v>5</v>
      </c>
      <c r="L25" s="40">
        <v>0.14285714285714285</v>
      </c>
      <c r="M25" s="39">
        <v>5</v>
      </c>
      <c r="N25" s="41">
        <v>0</v>
      </c>
      <c r="O25" s="42">
        <v>1.1200000000000001</v>
      </c>
    </row>
    <row r="26" spans="1:15" ht="101.25" x14ac:dyDescent="0.25">
      <c r="A26" s="36" t="s">
        <v>65</v>
      </c>
      <c r="B26" s="36" t="s">
        <v>78</v>
      </c>
      <c r="C26" s="37" t="s">
        <v>25</v>
      </c>
      <c r="D26" s="38">
        <v>100</v>
      </c>
      <c r="E26" s="38">
        <v>100</v>
      </c>
      <c r="F26" s="38">
        <v>400</v>
      </c>
      <c r="G26" s="39">
        <v>100</v>
      </c>
      <c r="H26" s="40">
        <v>0.25</v>
      </c>
      <c r="I26" s="38">
        <v>100</v>
      </c>
      <c r="J26" s="40">
        <v>0.25</v>
      </c>
      <c r="K26" s="39">
        <v>100</v>
      </c>
      <c r="L26" s="40">
        <v>0.25</v>
      </c>
      <c r="M26" s="39">
        <v>100</v>
      </c>
      <c r="N26" s="41" t="s">
        <v>79</v>
      </c>
      <c r="O26" s="42">
        <v>47.3</v>
      </c>
    </row>
    <row r="27" spans="1:15" ht="78.75" x14ac:dyDescent="0.25">
      <c r="A27" s="36" t="s">
        <v>80</v>
      </c>
      <c r="B27" s="36" t="s">
        <v>81</v>
      </c>
      <c r="C27" s="37" t="s">
        <v>25</v>
      </c>
      <c r="D27" s="38">
        <v>20</v>
      </c>
      <c r="E27" s="38">
        <v>50</v>
      </c>
      <c r="F27" s="38">
        <v>50</v>
      </c>
      <c r="G27" s="39">
        <v>8</v>
      </c>
      <c r="H27" s="40">
        <v>0.16</v>
      </c>
      <c r="I27" s="38">
        <v>8</v>
      </c>
      <c r="J27" s="40">
        <v>0.16</v>
      </c>
      <c r="K27" s="39">
        <v>8</v>
      </c>
      <c r="L27" s="40">
        <v>0.16</v>
      </c>
      <c r="M27" s="39">
        <v>26</v>
      </c>
      <c r="N27" s="41">
        <v>0</v>
      </c>
      <c r="O27" s="42">
        <v>3.016</v>
      </c>
    </row>
    <row r="28" spans="1:15" ht="33.75" x14ac:dyDescent="0.25">
      <c r="A28" s="35" t="s">
        <v>82</v>
      </c>
      <c r="B28" s="36" t="s">
        <v>83</v>
      </c>
      <c r="C28" s="37" t="s">
        <v>18</v>
      </c>
      <c r="D28" s="38">
        <v>8</v>
      </c>
      <c r="E28" s="38">
        <v>25</v>
      </c>
      <c r="F28" s="38">
        <v>17</v>
      </c>
      <c r="G28" s="39">
        <v>4</v>
      </c>
      <c r="H28" s="40">
        <v>0.23529411764705882</v>
      </c>
      <c r="I28" s="38">
        <v>5</v>
      </c>
      <c r="J28" s="40">
        <v>0.29411764705882354</v>
      </c>
      <c r="K28" s="39">
        <v>4</v>
      </c>
      <c r="L28" s="40">
        <v>0.23529411764705882</v>
      </c>
      <c r="M28" s="39">
        <v>4</v>
      </c>
      <c r="N28" s="41">
        <v>0</v>
      </c>
      <c r="O28" s="42">
        <v>1.32</v>
      </c>
    </row>
    <row r="29" spans="1:15" ht="33.75" x14ac:dyDescent="0.25">
      <c r="A29" s="43"/>
      <c r="B29" s="36" t="s">
        <v>84</v>
      </c>
      <c r="C29" s="37" t="s">
        <v>18</v>
      </c>
      <c r="D29" s="38">
        <v>24</v>
      </c>
      <c r="E29" s="38">
        <v>24</v>
      </c>
      <c r="F29" s="38">
        <v>96</v>
      </c>
      <c r="G29" s="39">
        <v>23</v>
      </c>
      <c r="H29" s="40">
        <v>0.23958333333333334</v>
      </c>
      <c r="I29" s="38">
        <v>24</v>
      </c>
      <c r="J29" s="40">
        <v>0.25</v>
      </c>
      <c r="K29" s="39">
        <v>24</v>
      </c>
      <c r="L29" s="40">
        <v>0.25</v>
      </c>
      <c r="M29" s="39">
        <v>24</v>
      </c>
      <c r="N29" s="41">
        <v>0</v>
      </c>
      <c r="O29" s="42">
        <v>4.2</v>
      </c>
    </row>
    <row r="30" spans="1:15" ht="22.5" x14ac:dyDescent="0.25">
      <c r="A30" s="43"/>
      <c r="B30" s="36" t="s">
        <v>85</v>
      </c>
      <c r="C30" s="37" t="s">
        <v>18</v>
      </c>
      <c r="D30" s="38">
        <v>4</v>
      </c>
      <c r="E30" s="38">
        <v>4</v>
      </c>
      <c r="F30" s="38">
        <v>16</v>
      </c>
      <c r="G30" s="39">
        <v>4</v>
      </c>
      <c r="H30" s="40">
        <v>0.25</v>
      </c>
      <c r="I30" s="38">
        <v>4</v>
      </c>
      <c r="J30" s="40">
        <v>0.25</v>
      </c>
      <c r="K30" s="39">
        <v>4</v>
      </c>
      <c r="L30" s="40">
        <v>0.25</v>
      </c>
      <c r="M30" s="39">
        <v>4</v>
      </c>
      <c r="N30" s="41">
        <v>0.436</v>
      </c>
      <c r="O30" s="42">
        <v>1.75</v>
      </c>
    </row>
    <row r="31" spans="1:15" ht="22.5" x14ac:dyDescent="0.25">
      <c r="A31" s="43"/>
      <c r="B31" s="36" t="s">
        <v>86</v>
      </c>
      <c r="C31" s="37" t="s">
        <v>18</v>
      </c>
      <c r="D31" s="38">
        <v>0</v>
      </c>
      <c r="E31" s="38">
        <v>1</v>
      </c>
      <c r="F31" s="38">
        <v>1</v>
      </c>
      <c r="G31" s="39">
        <v>0.25</v>
      </c>
      <c r="H31" s="40">
        <v>0.25</v>
      </c>
      <c r="I31" s="38">
        <v>0.25</v>
      </c>
      <c r="J31" s="40">
        <v>0.25</v>
      </c>
      <c r="K31" s="39">
        <v>0.25</v>
      </c>
      <c r="L31" s="40">
        <v>0.25</v>
      </c>
      <c r="M31" s="39">
        <v>0.25</v>
      </c>
      <c r="N31" s="41">
        <v>1.7000000000000001E-2</v>
      </c>
      <c r="O31" s="42">
        <v>6.9000000000000006E-2</v>
      </c>
    </row>
    <row r="32" spans="1:15" ht="67.5" x14ac:dyDescent="0.25">
      <c r="A32" s="43"/>
      <c r="B32" s="36" t="s">
        <v>87</v>
      </c>
      <c r="C32" s="37" t="s">
        <v>18</v>
      </c>
      <c r="D32" s="38">
        <v>24</v>
      </c>
      <c r="E32" s="38">
        <v>24</v>
      </c>
      <c r="F32" s="38">
        <v>96</v>
      </c>
      <c r="G32" s="39">
        <v>24</v>
      </c>
      <c r="H32" s="40">
        <v>0.25</v>
      </c>
      <c r="I32" s="38">
        <v>24</v>
      </c>
      <c r="J32" s="40">
        <v>0.25</v>
      </c>
      <c r="K32" s="39">
        <v>24</v>
      </c>
      <c r="L32" s="40">
        <v>0.25</v>
      </c>
      <c r="M32" s="39">
        <v>24</v>
      </c>
      <c r="N32" s="41">
        <v>4.8</v>
      </c>
      <c r="O32" s="42">
        <v>12</v>
      </c>
    </row>
    <row r="33" spans="1:15" ht="22.5" x14ac:dyDescent="0.25">
      <c r="A33" s="43"/>
      <c r="B33" s="36" t="s">
        <v>88</v>
      </c>
      <c r="C33" s="37" t="s">
        <v>18</v>
      </c>
      <c r="D33" s="38">
        <v>0</v>
      </c>
      <c r="E33" s="38">
        <v>1</v>
      </c>
      <c r="F33" s="38">
        <v>1</v>
      </c>
      <c r="G33" s="39">
        <v>0</v>
      </c>
      <c r="H33" s="40">
        <v>0</v>
      </c>
      <c r="I33" s="38">
        <v>0</v>
      </c>
      <c r="J33" s="40">
        <v>0</v>
      </c>
      <c r="K33" s="39">
        <v>1</v>
      </c>
      <c r="L33" s="40">
        <v>1</v>
      </c>
      <c r="M33" s="39">
        <v>0</v>
      </c>
      <c r="N33" s="41">
        <v>0</v>
      </c>
      <c r="O33" s="42">
        <v>0</v>
      </c>
    </row>
    <row r="34" spans="1:15" ht="45" x14ac:dyDescent="0.25">
      <c r="A34" s="43"/>
      <c r="B34" s="36" t="s">
        <v>89</v>
      </c>
      <c r="C34" s="37" t="s">
        <v>25</v>
      </c>
      <c r="D34" s="38">
        <v>100</v>
      </c>
      <c r="E34" s="38">
        <v>100</v>
      </c>
      <c r="F34" s="38">
        <v>400</v>
      </c>
      <c r="G34" s="39">
        <v>100</v>
      </c>
      <c r="H34" s="40">
        <v>0.25</v>
      </c>
      <c r="I34" s="38">
        <v>100</v>
      </c>
      <c r="J34" s="40">
        <v>0.25</v>
      </c>
      <c r="K34" s="39">
        <v>100</v>
      </c>
      <c r="L34" s="40">
        <v>0.25</v>
      </c>
      <c r="M34" s="39">
        <v>100</v>
      </c>
      <c r="N34" s="41">
        <v>2.4</v>
      </c>
      <c r="O34" s="42">
        <v>30</v>
      </c>
    </row>
    <row r="35" spans="1:15" ht="56.25" x14ac:dyDescent="0.25">
      <c r="A35" s="43"/>
      <c r="B35" s="36" t="s">
        <v>90</v>
      </c>
      <c r="C35" s="37" t="s">
        <v>25</v>
      </c>
      <c r="D35" s="38">
        <v>100</v>
      </c>
      <c r="E35" s="38">
        <v>100</v>
      </c>
      <c r="F35" s="38">
        <v>400</v>
      </c>
      <c r="G35" s="39">
        <v>100</v>
      </c>
      <c r="H35" s="40">
        <v>0.25</v>
      </c>
      <c r="I35" s="38">
        <v>100</v>
      </c>
      <c r="J35" s="40">
        <v>0.25</v>
      </c>
      <c r="K35" s="39">
        <v>100</v>
      </c>
      <c r="L35" s="40">
        <v>0.25</v>
      </c>
      <c r="M35" s="39">
        <v>100</v>
      </c>
      <c r="N35" s="41">
        <v>10</v>
      </c>
      <c r="O35" s="42">
        <v>34.5</v>
      </c>
    </row>
    <row r="36" spans="1:15" ht="33.75" x14ac:dyDescent="0.25">
      <c r="A36" s="43"/>
      <c r="B36" s="36" t="s">
        <v>91</v>
      </c>
      <c r="C36" s="37" t="s">
        <v>25</v>
      </c>
      <c r="D36" s="38">
        <v>8</v>
      </c>
      <c r="E36" s="38">
        <v>32</v>
      </c>
      <c r="F36" s="38">
        <v>24</v>
      </c>
      <c r="G36" s="39">
        <v>6</v>
      </c>
      <c r="H36" s="40">
        <v>0.25</v>
      </c>
      <c r="I36" s="38">
        <v>6</v>
      </c>
      <c r="J36" s="40">
        <v>0.25</v>
      </c>
      <c r="K36" s="39">
        <v>6</v>
      </c>
      <c r="L36" s="40">
        <v>0.25</v>
      </c>
      <c r="M36" s="39">
        <v>6</v>
      </c>
      <c r="N36" s="41">
        <v>0</v>
      </c>
      <c r="O36" s="42">
        <v>0</v>
      </c>
    </row>
    <row r="37" spans="1:15" ht="45" x14ac:dyDescent="0.25">
      <c r="A37" s="44"/>
      <c r="B37" s="36" t="s">
        <v>92</v>
      </c>
      <c r="C37" s="37" t="s">
        <v>25</v>
      </c>
      <c r="D37" s="38">
        <v>25</v>
      </c>
      <c r="E37" s="38">
        <v>50</v>
      </c>
      <c r="F37" s="38">
        <v>25</v>
      </c>
      <c r="G37" s="39">
        <v>6</v>
      </c>
      <c r="H37" s="40">
        <v>0.24</v>
      </c>
      <c r="I37" s="38">
        <v>6</v>
      </c>
      <c r="J37" s="40">
        <v>0.24</v>
      </c>
      <c r="K37" s="39">
        <v>6</v>
      </c>
      <c r="L37" s="40">
        <v>0.24</v>
      </c>
      <c r="M37" s="39">
        <v>7</v>
      </c>
      <c r="N37" s="41">
        <v>0.28000000000000003</v>
      </c>
      <c r="O37" s="42">
        <v>2.6949999999999998</v>
      </c>
    </row>
    <row r="38" spans="1:15" ht="33.75" x14ac:dyDescent="0.25">
      <c r="A38" s="35" t="s">
        <v>93</v>
      </c>
      <c r="B38" s="36" t="s">
        <v>94</v>
      </c>
      <c r="C38" s="37" t="s">
        <v>18</v>
      </c>
      <c r="D38" s="38">
        <v>0</v>
      </c>
      <c r="E38" s="38">
        <v>1</v>
      </c>
      <c r="F38" s="38">
        <v>1</v>
      </c>
      <c r="G38" s="39">
        <v>0.5</v>
      </c>
      <c r="H38" s="40">
        <v>0.5</v>
      </c>
      <c r="I38" s="38">
        <v>0.5</v>
      </c>
      <c r="J38" s="40">
        <v>0.5</v>
      </c>
      <c r="K38" s="39">
        <v>0</v>
      </c>
      <c r="L38" s="40">
        <v>0</v>
      </c>
      <c r="M38" s="39">
        <v>0</v>
      </c>
      <c r="N38" s="41">
        <v>0</v>
      </c>
      <c r="O38" s="42">
        <v>0</v>
      </c>
    </row>
    <row r="39" spans="1:15" ht="22.5" x14ac:dyDescent="0.25">
      <c r="A39" s="43"/>
      <c r="B39" s="36" t="s">
        <v>95</v>
      </c>
      <c r="C39" s="37" t="s">
        <v>18</v>
      </c>
      <c r="D39" s="38">
        <v>350</v>
      </c>
      <c r="E39" s="38">
        <v>1000</v>
      </c>
      <c r="F39" s="38">
        <v>650</v>
      </c>
      <c r="G39" s="39">
        <v>182</v>
      </c>
      <c r="H39" s="40">
        <v>0.28000000000000003</v>
      </c>
      <c r="I39" s="38">
        <v>160</v>
      </c>
      <c r="J39" s="40">
        <v>0.24615384615384617</v>
      </c>
      <c r="K39" s="39">
        <v>154</v>
      </c>
      <c r="L39" s="40">
        <v>0.23692307692307693</v>
      </c>
      <c r="M39" s="39">
        <v>154</v>
      </c>
      <c r="N39" s="41">
        <v>35.728000000000002</v>
      </c>
      <c r="O39" s="42">
        <v>61.6</v>
      </c>
    </row>
    <row r="40" spans="1:15" ht="22.5" x14ac:dyDescent="0.25">
      <c r="A40" s="43"/>
      <c r="B40" s="36" t="s">
        <v>96</v>
      </c>
      <c r="C40" s="37" t="s">
        <v>18</v>
      </c>
      <c r="D40" s="38">
        <v>1</v>
      </c>
      <c r="E40" s="38">
        <v>2</v>
      </c>
      <c r="F40" s="38">
        <v>1</v>
      </c>
      <c r="G40" s="39">
        <v>0</v>
      </c>
      <c r="H40" s="40">
        <v>0</v>
      </c>
      <c r="I40" s="38">
        <v>0</v>
      </c>
      <c r="J40" s="40">
        <v>0</v>
      </c>
      <c r="K40" s="39">
        <v>1</v>
      </c>
      <c r="L40" s="40">
        <v>1</v>
      </c>
      <c r="M40" s="39">
        <v>0</v>
      </c>
      <c r="N40" s="41">
        <v>0</v>
      </c>
      <c r="O40" s="42">
        <v>0</v>
      </c>
    </row>
    <row r="41" spans="1:15" ht="33.75" x14ac:dyDescent="0.25">
      <c r="A41" s="43"/>
      <c r="B41" s="36" t="s">
        <v>97</v>
      </c>
      <c r="C41" s="37" t="s">
        <v>18</v>
      </c>
      <c r="D41" s="38">
        <v>72</v>
      </c>
      <c r="E41" s="38">
        <v>140</v>
      </c>
      <c r="F41" s="38">
        <v>68</v>
      </c>
      <c r="G41" s="39">
        <v>34</v>
      </c>
      <c r="H41" s="40">
        <v>0.5</v>
      </c>
      <c r="I41" s="38">
        <v>15</v>
      </c>
      <c r="J41" s="40">
        <v>0.22058823529411764</v>
      </c>
      <c r="K41" s="39">
        <v>0</v>
      </c>
      <c r="L41" s="40">
        <v>0</v>
      </c>
      <c r="M41" s="39">
        <v>19</v>
      </c>
      <c r="N41" s="41">
        <v>0</v>
      </c>
      <c r="O41" s="42">
        <v>0</v>
      </c>
    </row>
    <row r="42" spans="1:15" ht="45" x14ac:dyDescent="0.25">
      <c r="A42" s="44"/>
      <c r="B42" s="36" t="s">
        <v>98</v>
      </c>
      <c r="C42" s="37" t="s">
        <v>18</v>
      </c>
      <c r="D42" s="38">
        <v>0</v>
      </c>
      <c r="E42" s="38">
        <v>10</v>
      </c>
      <c r="F42" s="38">
        <v>10</v>
      </c>
      <c r="G42" s="39">
        <v>1</v>
      </c>
      <c r="H42" s="40">
        <v>0.1</v>
      </c>
      <c r="I42" s="38">
        <v>2</v>
      </c>
      <c r="J42" s="40">
        <v>0.2</v>
      </c>
      <c r="K42" s="39">
        <v>3</v>
      </c>
      <c r="L42" s="40">
        <v>0.3</v>
      </c>
      <c r="M42" s="39">
        <v>4</v>
      </c>
      <c r="N42" s="41">
        <v>0</v>
      </c>
      <c r="O42" s="42">
        <v>0.75</v>
      </c>
    </row>
    <row r="43" spans="1:15" x14ac:dyDescent="0.25">
      <c r="A43" s="48" t="s">
        <v>99</v>
      </c>
      <c r="B43" s="36" t="s">
        <v>100</v>
      </c>
      <c r="C43" s="37" t="s">
        <v>18</v>
      </c>
      <c r="D43" s="49">
        <v>0</v>
      </c>
      <c r="E43" s="49">
        <v>1</v>
      </c>
      <c r="F43" s="49">
        <v>1</v>
      </c>
      <c r="G43" s="50">
        <v>0</v>
      </c>
      <c r="H43" s="51">
        <v>0</v>
      </c>
      <c r="I43" s="49">
        <v>1</v>
      </c>
      <c r="J43" s="51">
        <v>1</v>
      </c>
      <c r="K43" s="50">
        <v>0</v>
      </c>
      <c r="L43" s="51">
        <v>0</v>
      </c>
      <c r="M43" s="50">
        <v>0</v>
      </c>
      <c r="N43" s="52">
        <v>0</v>
      </c>
      <c r="O43" s="53">
        <v>0</v>
      </c>
    </row>
    <row r="44" spans="1:15" ht="33.75" x14ac:dyDescent="0.25">
      <c r="A44" s="48"/>
      <c r="B44" s="36" t="s">
        <v>101</v>
      </c>
      <c r="C44" s="37" t="s">
        <v>18</v>
      </c>
      <c r="D44" s="49">
        <v>0</v>
      </c>
      <c r="E44" s="49">
        <v>1</v>
      </c>
      <c r="F44" s="49">
        <v>1</v>
      </c>
      <c r="G44" s="50">
        <v>0</v>
      </c>
      <c r="H44" s="51">
        <v>0</v>
      </c>
      <c r="I44" s="49">
        <v>0.96</v>
      </c>
      <c r="J44" s="51">
        <v>0.96</v>
      </c>
      <c r="K44" s="50">
        <v>0</v>
      </c>
      <c r="L44" s="51">
        <v>0</v>
      </c>
      <c r="M44" s="50">
        <v>0.04</v>
      </c>
      <c r="N44" s="39">
        <v>0</v>
      </c>
      <c r="O44" s="53">
        <v>0.02</v>
      </c>
    </row>
    <row r="45" spans="1:15" ht="22.5" x14ac:dyDescent="0.25">
      <c r="A45" s="48"/>
      <c r="B45" s="36" t="s">
        <v>102</v>
      </c>
      <c r="C45" s="37" t="s">
        <v>18</v>
      </c>
      <c r="D45" s="49">
        <v>1</v>
      </c>
      <c r="E45" s="49">
        <v>1</v>
      </c>
      <c r="F45" s="49">
        <v>4</v>
      </c>
      <c r="G45" s="50">
        <v>1</v>
      </c>
      <c r="H45" s="51">
        <v>0.25</v>
      </c>
      <c r="I45" s="49">
        <v>1</v>
      </c>
      <c r="J45" s="51">
        <v>0.25</v>
      </c>
      <c r="K45" s="50">
        <v>1</v>
      </c>
      <c r="L45" s="51">
        <v>0.25</v>
      </c>
      <c r="M45" s="50">
        <v>1</v>
      </c>
      <c r="N45" s="50">
        <v>1</v>
      </c>
      <c r="O45" s="53">
        <v>1</v>
      </c>
    </row>
    <row r="46" spans="1:15" ht="33.75" x14ac:dyDescent="0.25">
      <c r="A46" s="48"/>
      <c r="B46" s="36" t="s">
        <v>103</v>
      </c>
      <c r="C46" s="37" t="s">
        <v>18</v>
      </c>
      <c r="D46" s="49">
        <v>20</v>
      </c>
      <c r="E46" s="49">
        <v>30</v>
      </c>
      <c r="F46" s="49">
        <v>10</v>
      </c>
      <c r="G46" s="50">
        <v>0</v>
      </c>
      <c r="H46" s="51">
        <v>0</v>
      </c>
      <c r="I46" s="49">
        <v>30</v>
      </c>
      <c r="J46" s="51">
        <v>1</v>
      </c>
      <c r="K46" s="50">
        <v>0</v>
      </c>
      <c r="L46" s="51">
        <v>0</v>
      </c>
      <c r="M46" s="50">
        <v>0</v>
      </c>
      <c r="N46" s="50">
        <v>0</v>
      </c>
      <c r="O46" s="53">
        <v>0</v>
      </c>
    </row>
    <row r="47" spans="1:15" ht="45" x14ac:dyDescent="0.25">
      <c r="A47" s="48"/>
      <c r="B47" s="36" t="s">
        <v>104</v>
      </c>
      <c r="C47" s="37" t="s">
        <v>18</v>
      </c>
      <c r="D47" s="49">
        <v>10</v>
      </c>
      <c r="E47" s="49">
        <v>12</v>
      </c>
      <c r="F47" s="49">
        <v>2</v>
      </c>
      <c r="G47" s="50">
        <v>0</v>
      </c>
      <c r="H47" s="51">
        <v>0</v>
      </c>
      <c r="I47" s="49">
        <v>12</v>
      </c>
      <c r="J47" s="51">
        <v>1</v>
      </c>
      <c r="K47" s="50">
        <v>0</v>
      </c>
      <c r="L47" s="51">
        <v>0</v>
      </c>
      <c r="M47" s="50">
        <v>0</v>
      </c>
      <c r="N47" s="50">
        <v>0</v>
      </c>
      <c r="O47" s="53">
        <v>0</v>
      </c>
    </row>
    <row r="48" spans="1:15" ht="45" x14ac:dyDescent="0.25">
      <c r="A48" s="48"/>
      <c r="B48" s="36" t="s">
        <v>105</v>
      </c>
      <c r="C48" s="37" t="s">
        <v>18</v>
      </c>
      <c r="D48" s="49">
        <v>0</v>
      </c>
      <c r="E48" s="49">
        <v>2</v>
      </c>
      <c r="F48" s="49">
        <v>2</v>
      </c>
      <c r="G48" s="50">
        <v>0</v>
      </c>
      <c r="H48" s="51">
        <v>0</v>
      </c>
      <c r="I48" s="49">
        <v>2</v>
      </c>
      <c r="J48" s="51">
        <v>1</v>
      </c>
      <c r="K48" s="50">
        <v>0</v>
      </c>
      <c r="L48" s="51">
        <v>0</v>
      </c>
      <c r="M48" s="50">
        <v>0</v>
      </c>
      <c r="N48" s="50">
        <v>0</v>
      </c>
      <c r="O48" s="53">
        <v>0</v>
      </c>
    </row>
    <row r="49" spans="1:15" ht="33.75" x14ac:dyDescent="0.25">
      <c r="A49" s="48" t="s">
        <v>106</v>
      </c>
      <c r="B49" s="36" t="s">
        <v>107</v>
      </c>
      <c r="C49" s="37" t="s">
        <v>18</v>
      </c>
      <c r="D49" s="49">
        <v>20</v>
      </c>
      <c r="E49" s="49">
        <v>25</v>
      </c>
      <c r="F49" s="49">
        <v>25</v>
      </c>
      <c r="G49" s="50">
        <v>8</v>
      </c>
      <c r="H49" s="51">
        <v>0.32</v>
      </c>
      <c r="I49" s="49">
        <v>6</v>
      </c>
      <c r="J49" s="51">
        <v>0.24</v>
      </c>
      <c r="K49" s="50">
        <v>6</v>
      </c>
      <c r="L49" s="51">
        <v>0.24</v>
      </c>
      <c r="M49" s="50">
        <v>5</v>
      </c>
      <c r="N49" s="50">
        <v>1</v>
      </c>
      <c r="O49" s="53">
        <v>2.5</v>
      </c>
    </row>
    <row r="50" spans="1:15" ht="45" x14ac:dyDescent="0.25">
      <c r="A50" s="48"/>
      <c r="B50" s="36" t="s">
        <v>108</v>
      </c>
      <c r="C50" s="37" t="s">
        <v>18</v>
      </c>
      <c r="D50" s="49">
        <v>282</v>
      </c>
      <c r="E50" s="49">
        <v>350</v>
      </c>
      <c r="F50" s="49">
        <v>350</v>
      </c>
      <c r="G50" s="50">
        <v>115</v>
      </c>
      <c r="H50" s="51">
        <v>0.32857142857142857</v>
      </c>
      <c r="I50" s="49">
        <v>80</v>
      </c>
      <c r="J50" s="51">
        <v>0.22857142857142856</v>
      </c>
      <c r="K50" s="50">
        <v>80</v>
      </c>
      <c r="L50" s="51">
        <v>0.22857142857142856</v>
      </c>
      <c r="M50" s="50">
        <v>75</v>
      </c>
      <c r="N50" s="50">
        <v>0</v>
      </c>
      <c r="O50" s="53">
        <v>24</v>
      </c>
    </row>
    <row r="51" spans="1:15" ht="22.5" x14ac:dyDescent="0.25">
      <c r="A51" s="48"/>
      <c r="B51" s="36" t="s">
        <v>109</v>
      </c>
      <c r="C51" s="37" t="s">
        <v>18</v>
      </c>
      <c r="D51" s="49">
        <v>0</v>
      </c>
      <c r="E51" s="49">
        <v>2</v>
      </c>
      <c r="F51" s="49">
        <v>2</v>
      </c>
      <c r="G51" s="50">
        <v>0</v>
      </c>
      <c r="H51" s="51">
        <v>0</v>
      </c>
      <c r="I51" s="49">
        <v>0</v>
      </c>
      <c r="J51" s="51">
        <v>0</v>
      </c>
      <c r="K51" s="50">
        <v>1</v>
      </c>
      <c r="L51" s="51">
        <v>0.5</v>
      </c>
      <c r="M51" s="50">
        <v>1</v>
      </c>
      <c r="N51" s="50">
        <v>0</v>
      </c>
      <c r="O51" s="53">
        <v>1</v>
      </c>
    </row>
    <row r="52" spans="1:15" ht="22.5" x14ac:dyDescent="0.25">
      <c r="A52" s="48"/>
      <c r="B52" s="36" t="s">
        <v>110</v>
      </c>
      <c r="C52" s="37" t="s">
        <v>18</v>
      </c>
      <c r="D52" s="49">
        <v>5</v>
      </c>
      <c r="E52" s="49">
        <v>24</v>
      </c>
      <c r="F52" s="49">
        <v>24</v>
      </c>
      <c r="G52" s="50">
        <v>6</v>
      </c>
      <c r="H52" s="51">
        <v>0.25</v>
      </c>
      <c r="I52" s="49">
        <v>6</v>
      </c>
      <c r="J52" s="51">
        <v>0.25</v>
      </c>
      <c r="K52" s="50">
        <v>6</v>
      </c>
      <c r="L52" s="51">
        <v>0.25</v>
      </c>
      <c r="M52" s="50">
        <v>6</v>
      </c>
      <c r="N52" s="50">
        <v>2.4</v>
      </c>
      <c r="O52" s="53">
        <v>5.4</v>
      </c>
    </row>
    <row r="53" spans="1:15" ht="33.75" x14ac:dyDescent="0.25">
      <c r="A53" s="48" t="s">
        <v>111</v>
      </c>
      <c r="B53" s="36" t="s">
        <v>112</v>
      </c>
      <c r="C53" s="37" t="s">
        <v>18</v>
      </c>
      <c r="D53" s="49">
        <v>20</v>
      </c>
      <c r="E53" s="49">
        <v>40</v>
      </c>
      <c r="F53" s="49">
        <v>20</v>
      </c>
      <c r="G53" s="50">
        <v>0</v>
      </c>
      <c r="H53" s="51">
        <v>0</v>
      </c>
      <c r="I53" s="49">
        <v>14</v>
      </c>
      <c r="J53" s="51">
        <v>0.7</v>
      </c>
      <c r="K53" s="50">
        <v>14</v>
      </c>
      <c r="L53" s="51">
        <v>0.7</v>
      </c>
      <c r="M53" s="50">
        <v>0</v>
      </c>
      <c r="N53" s="50">
        <v>0</v>
      </c>
      <c r="O53" s="53">
        <v>0</v>
      </c>
    </row>
    <row r="54" spans="1:15" ht="22.5" x14ac:dyDescent="0.25">
      <c r="A54" s="48"/>
      <c r="B54" s="36" t="s">
        <v>113</v>
      </c>
      <c r="C54" s="37" t="s">
        <v>18</v>
      </c>
      <c r="D54" s="49">
        <v>0</v>
      </c>
      <c r="E54" s="49">
        <v>7</v>
      </c>
      <c r="F54" s="49">
        <v>28</v>
      </c>
      <c r="G54" s="50">
        <v>7</v>
      </c>
      <c r="H54" s="51">
        <v>0.25</v>
      </c>
      <c r="I54" s="49">
        <v>7</v>
      </c>
      <c r="J54" s="51">
        <v>0.25</v>
      </c>
      <c r="K54" s="50">
        <v>7</v>
      </c>
      <c r="L54" s="51">
        <v>0.25</v>
      </c>
      <c r="M54" s="50">
        <v>7</v>
      </c>
      <c r="N54" s="50">
        <v>7</v>
      </c>
      <c r="O54" s="53">
        <v>7</v>
      </c>
    </row>
    <row r="55" spans="1:15" ht="22.5" x14ac:dyDescent="0.25">
      <c r="A55" s="48"/>
      <c r="B55" s="36" t="s">
        <v>114</v>
      </c>
      <c r="C55" s="37" t="s">
        <v>18</v>
      </c>
      <c r="D55" s="49">
        <v>0</v>
      </c>
      <c r="E55" s="49">
        <v>5</v>
      </c>
      <c r="F55" s="49">
        <v>5</v>
      </c>
      <c r="G55" s="50">
        <v>0</v>
      </c>
      <c r="H55" s="51">
        <v>0</v>
      </c>
      <c r="I55" s="49">
        <v>2</v>
      </c>
      <c r="J55" s="51">
        <v>0.4</v>
      </c>
      <c r="K55" s="50">
        <v>2</v>
      </c>
      <c r="L55" s="51">
        <v>0.4</v>
      </c>
      <c r="M55" s="50">
        <v>1</v>
      </c>
      <c r="N55" s="50">
        <v>0</v>
      </c>
      <c r="O55" s="53">
        <v>0.8</v>
      </c>
    </row>
    <row r="56" spans="1:15" ht="22.5" x14ac:dyDescent="0.25">
      <c r="A56" s="48"/>
      <c r="B56" s="36" t="s">
        <v>115</v>
      </c>
      <c r="C56" s="37" t="s">
        <v>18</v>
      </c>
      <c r="D56" s="49">
        <v>0</v>
      </c>
      <c r="E56" s="49">
        <v>5</v>
      </c>
      <c r="F56" s="49">
        <v>5</v>
      </c>
      <c r="G56" s="50">
        <v>0</v>
      </c>
      <c r="H56" s="51">
        <v>0</v>
      </c>
      <c r="I56" s="49">
        <v>2</v>
      </c>
      <c r="J56" s="51">
        <v>0.4</v>
      </c>
      <c r="K56" s="54">
        <v>2</v>
      </c>
      <c r="L56" s="51">
        <v>0.4</v>
      </c>
      <c r="M56" s="50">
        <v>1</v>
      </c>
      <c r="N56" s="50">
        <v>0</v>
      </c>
      <c r="O56" s="53">
        <v>0.8</v>
      </c>
    </row>
    <row r="57" spans="1:15" ht="22.5" x14ac:dyDescent="0.25">
      <c r="A57" s="48"/>
      <c r="B57" s="36" t="s">
        <v>116</v>
      </c>
      <c r="C57" s="37" t="s">
        <v>18</v>
      </c>
      <c r="D57" s="49">
        <v>28</v>
      </c>
      <c r="E57" s="49">
        <v>36</v>
      </c>
      <c r="F57" s="49">
        <v>36</v>
      </c>
      <c r="G57" s="50">
        <v>7.5</v>
      </c>
      <c r="H57" s="51">
        <v>0.20833333333333334</v>
      </c>
      <c r="I57" s="49">
        <v>9.5</v>
      </c>
      <c r="J57" s="51">
        <v>0.2638888888888889</v>
      </c>
      <c r="K57" s="50">
        <v>9.5</v>
      </c>
      <c r="L57" s="51">
        <v>0.2638888888888889</v>
      </c>
      <c r="M57" s="50">
        <v>9.5</v>
      </c>
      <c r="N57" s="50">
        <v>4.2</v>
      </c>
      <c r="O57" s="53">
        <v>6</v>
      </c>
    </row>
    <row r="58" spans="1:15" ht="22.5" x14ac:dyDescent="0.25">
      <c r="A58" s="48" t="s">
        <v>117</v>
      </c>
      <c r="B58" s="36" t="s">
        <v>118</v>
      </c>
      <c r="C58" s="37" t="s">
        <v>18</v>
      </c>
      <c r="D58" s="49">
        <v>24000</v>
      </c>
      <c r="E58" s="49">
        <v>30000</v>
      </c>
      <c r="F58" s="49">
        <v>30000</v>
      </c>
      <c r="G58" s="50">
        <v>6904</v>
      </c>
      <c r="H58" s="51">
        <v>0.23013333333333333</v>
      </c>
      <c r="I58" s="49">
        <v>7698</v>
      </c>
      <c r="J58" s="51">
        <v>0.25659999999999999</v>
      </c>
      <c r="K58" s="50">
        <v>7699</v>
      </c>
      <c r="L58" s="51">
        <v>0.25663333333333332</v>
      </c>
      <c r="M58" s="55">
        <v>7699</v>
      </c>
      <c r="N58" s="49">
        <v>3387</v>
      </c>
      <c r="O58" s="53">
        <v>7699</v>
      </c>
    </row>
    <row r="59" spans="1:15" x14ac:dyDescent="0.25">
      <c r="A59" s="48"/>
      <c r="B59" s="36" t="s">
        <v>119</v>
      </c>
      <c r="C59" s="37" t="s">
        <v>18</v>
      </c>
      <c r="D59" s="49">
        <v>19</v>
      </c>
      <c r="E59" s="49">
        <v>19</v>
      </c>
      <c r="F59" s="49">
        <v>19</v>
      </c>
      <c r="G59" s="50">
        <v>11</v>
      </c>
      <c r="H59" s="51">
        <v>0.57894736842105265</v>
      </c>
      <c r="I59" s="49">
        <v>3</v>
      </c>
      <c r="J59" s="51">
        <v>0.15789473684210525</v>
      </c>
      <c r="K59" s="50">
        <v>3</v>
      </c>
      <c r="L59" s="51">
        <v>0.15789473684210525</v>
      </c>
      <c r="M59" s="50">
        <v>2</v>
      </c>
      <c r="N59" s="50">
        <v>2</v>
      </c>
      <c r="O59" s="53">
        <v>2</v>
      </c>
    </row>
    <row r="60" spans="1:15" ht="33.75" x14ac:dyDescent="0.25">
      <c r="A60" s="48" t="s">
        <v>117</v>
      </c>
      <c r="B60" s="36" t="s">
        <v>120</v>
      </c>
      <c r="C60" s="37" t="s">
        <v>18</v>
      </c>
      <c r="D60" s="49">
        <v>5</v>
      </c>
      <c r="E60" s="49">
        <v>10</v>
      </c>
      <c r="F60" s="49">
        <v>5</v>
      </c>
      <c r="G60" s="50">
        <v>6</v>
      </c>
      <c r="H60" s="51">
        <v>1.2</v>
      </c>
      <c r="I60" s="49">
        <v>2</v>
      </c>
      <c r="J60" s="51">
        <v>0.4</v>
      </c>
      <c r="K60" s="50">
        <v>0</v>
      </c>
      <c r="L60" s="51">
        <v>0</v>
      </c>
      <c r="M60" s="50">
        <v>2</v>
      </c>
      <c r="N60" s="50">
        <v>2</v>
      </c>
      <c r="O60" s="53">
        <v>2</v>
      </c>
    </row>
    <row r="61" spans="1:15" ht="22.5" x14ac:dyDescent="0.25">
      <c r="A61" s="48"/>
      <c r="B61" s="36" t="s">
        <v>121</v>
      </c>
      <c r="C61" s="37" t="s">
        <v>18</v>
      </c>
      <c r="D61" s="49">
        <v>0</v>
      </c>
      <c r="E61" s="49">
        <v>1</v>
      </c>
      <c r="F61" s="49">
        <v>1</v>
      </c>
      <c r="G61" s="50">
        <v>0</v>
      </c>
      <c r="H61" s="51">
        <v>0</v>
      </c>
      <c r="I61" s="49">
        <v>0</v>
      </c>
      <c r="J61" s="51">
        <v>0</v>
      </c>
      <c r="K61" s="50">
        <v>0.6</v>
      </c>
      <c r="L61" s="51">
        <v>0.6</v>
      </c>
      <c r="M61" s="50">
        <v>0.4</v>
      </c>
      <c r="N61" s="50">
        <v>0</v>
      </c>
      <c r="O61" s="53">
        <v>0.2</v>
      </c>
    </row>
    <row r="62" spans="1:15" ht="22.5" x14ac:dyDescent="0.25">
      <c r="A62" s="48"/>
      <c r="B62" s="36" t="s">
        <v>122</v>
      </c>
      <c r="C62" s="37" t="s">
        <v>18</v>
      </c>
      <c r="D62" s="49">
        <v>50</v>
      </c>
      <c r="E62" s="49">
        <v>60</v>
      </c>
      <c r="F62" s="49">
        <v>60</v>
      </c>
      <c r="G62" s="50">
        <v>0</v>
      </c>
      <c r="H62" s="51">
        <v>0</v>
      </c>
      <c r="I62" s="49">
        <v>19</v>
      </c>
      <c r="J62" s="51">
        <v>0.31666666666666665</v>
      </c>
      <c r="K62" s="50">
        <v>20</v>
      </c>
      <c r="L62" s="51">
        <v>0.33333333333333331</v>
      </c>
      <c r="M62" s="50">
        <v>21</v>
      </c>
      <c r="N62" s="50">
        <v>0</v>
      </c>
      <c r="O62" s="53">
        <v>11</v>
      </c>
    </row>
    <row r="63" spans="1:15" ht="33.75" x14ac:dyDescent="0.25">
      <c r="A63" s="48"/>
      <c r="B63" s="36" t="s">
        <v>123</v>
      </c>
      <c r="C63" s="37" t="s">
        <v>18</v>
      </c>
      <c r="D63" s="49">
        <v>0</v>
      </c>
      <c r="E63" s="49">
        <v>6</v>
      </c>
      <c r="F63" s="49">
        <v>6</v>
      </c>
      <c r="G63" s="50">
        <v>1</v>
      </c>
      <c r="H63" s="51">
        <v>0.16666666666666666</v>
      </c>
      <c r="I63" s="49">
        <v>2</v>
      </c>
      <c r="J63" s="51">
        <v>0.33333333333333331</v>
      </c>
      <c r="K63" s="50">
        <v>2</v>
      </c>
      <c r="L63" s="51">
        <v>0.33333333333333331</v>
      </c>
      <c r="M63" s="50">
        <v>1</v>
      </c>
      <c r="N63" s="50">
        <v>0</v>
      </c>
      <c r="O63" s="53">
        <v>1</v>
      </c>
    </row>
    <row r="64" spans="1:15" ht="45" x14ac:dyDescent="0.25">
      <c r="A64" s="48" t="s">
        <v>124</v>
      </c>
      <c r="B64" s="36" t="s">
        <v>125</v>
      </c>
      <c r="C64" s="37" t="s">
        <v>18</v>
      </c>
      <c r="D64" s="49">
        <v>1</v>
      </c>
      <c r="E64" s="49">
        <v>1</v>
      </c>
      <c r="F64" s="49">
        <v>4</v>
      </c>
      <c r="G64" s="50">
        <v>1</v>
      </c>
      <c r="H64" s="51">
        <v>1</v>
      </c>
      <c r="I64" s="49">
        <v>1</v>
      </c>
      <c r="J64" s="51">
        <v>0.25</v>
      </c>
      <c r="K64" s="50">
        <v>1</v>
      </c>
      <c r="L64" s="51">
        <v>0.25</v>
      </c>
      <c r="M64" s="50">
        <v>1</v>
      </c>
      <c r="N64" s="50">
        <v>0.34</v>
      </c>
      <c r="O64" s="53">
        <v>0.67</v>
      </c>
    </row>
    <row r="65" spans="1:15" ht="22.5" x14ac:dyDescent="0.25">
      <c r="A65" s="48"/>
      <c r="B65" s="36" t="s">
        <v>126</v>
      </c>
      <c r="C65" s="37" t="s">
        <v>18</v>
      </c>
      <c r="D65" s="49">
        <v>0</v>
      </c>
      <c r="E65" s="49">
        <v>1</v>
      </c>
      <c r="F65" s="49">
        <v>1</v>
      </c>
      <c r="G65" s="50">
        <v>1</v>
      </c>
      <c r="H65" s="51">
        <v>1</v>
      </c>
      <c r="I65" s="49">
        <v>0</v>
      </c>
      <c r="J65" s="51">
        <v>0</v>
      </c>
      <c r="K65" s="50">
        <v>0</v>
      </c>
      <c r="L65" s="51">
        <v>0</v>
      </c>
      <c r="M65" s="50">
        <v>0</v>
      </c>
      <c r="N65" s="50">
        <v>0</v>
      </c>
      <c r="O65" s="53">
        <v>0</v>
      </c>
    </row>
    <row r="66" spans="1:15" ht="33.75" x14ac:dyDescent="0.25">
      <c r="A66" s="48"/>
      <c r="B66" s="36" t="s">
        <v>127</v>
      </c>
      <c r="C66" s="37" t="s">
        <v>25</v>
      </c>
      <c r="D66" s="49">
        <v>0</v>
      </c>
      <c r="E66" s="49">
        <v>100</v>
      </c>
      <c r="F66" s="49">
        <v>100</v>
      </c>
      <c r="G66" s="50">
        <v>0</v>
      </c>
      <c r="H66" s="51">
        <v>0</v>
      </c>
      <c r="I66" s="49">
        <v>1</v>
      </c>
      <c r="J66" s="51">
        <v>0.01</v>
      </c>
      <c r="K66" s="50">
        <v>35</v>
      </c>
      <c r="L66" s="51">
        <v>0.35</v>
      </c>
      <c r="M66" s="50">
        <v>64</v>
      </c>
      <c r="N66" s="39">
        <v>0</v>
      </c>
      <c r="O66" s="53">
        <v>21</v>
      </c>
    </row>
    <row r="67" spans="1:15" ht="22.5" x14ac:dyDescent="0.25">
      <c r="A67" s="48"/>
      <c r="B67" s="36" t="s">
        <v>128</v>
      </c>
      <c r="C67" s="37" t="s">
        <v>18</v>
      </c>
      <c r="D67" s="49">
        <v>282</v>
      </c>
      <c r="E67" s="49">
        <v>400</v>
      </c>
      <c r="F67" s="49">
        <v>400</v>
      </c>
      <c r="G67" s="50">
        <v>150</v>
      </c>
      <c r="H67" s="51">
        <v>0.375</v>
      </c>
      <c r="I67" s="49">
        <v>100</v>
      </c>
      <c r="J67" s="51">
        <v>0.25</v>
      </c>
      <c r="K67" s="50">
        <v>80</v>
      </c>
      <c r="L67" s="51">
        <v>0.2</v>
      </c>
      <c r="M67" s="50">
        <v>70</v>
      </c>
      <c r="N67" s="39">
        <v>0</v>
      </c>
      <c r="O67" s="53">
        <v>70</v>
      </c>
    </row>
    <row r="68" spans="1:15" ht="33.75" x14ac:dyDescent="0.25">
      <c r="A68" s="48"/>
      <c r="B68" s="36" t="s">
        <v>129</v>
      </c>
      <c r="C68" s="37" t="s">
        <v>18</v>
      </c>
      <c r="D68" s="49">
        <v>185</v>
      </c>
      <c r="E68" s="49">
        <v>500</v>
      </c>
      <c r="F68" s="49">
        <v>315</v>
      </c>
      <c r="G68" s="50">
        <v>0</v>
      </c>
      <c r="H68" s="51">
        <v>0</v>
      </c>
      <c r="I68" s="49">
        <v>343</v>
      </c>
      <c r="J68" s="51">
        <v>1</v>
      </c>
      <c r="K68" s="50">
        <v>0</v>
      </c>
      <c r="L68" s="51">
        <v>0</v>
      </c>
      <c r="M68" s="50">
        <v>0</v>
      </c>
      <c r="N68" s="39">
        <v>0</v>
      </c>
      <c r="O68" s="53">
        <v>0</v>
      </c>
    </row>
    <row r="69" spans="1:15" ht="56.25" x14ac:dyDescent="0.25">
      <c r="A69" s="48"/>
      <c r="B69" s="36" t="s">
        <v>130</v>
      </c>
      <c r="C69" s="37" t="s">
        <v>18</v>
      </c>
      <c r="D69" s="49">
        <v>158</v>
      </c>
      <c r="E69" s="49">
        <v>250</v>
      </c>
      <c r="F69" s="49">
        <v>92</v>
      </c>
      <c r="G69" s="50">
        <v>0</v>
      </c>
      <c r="H69" s="51">
        <v>0</v>
      </c>
      <c r="I69" s="49">
        <v>100</v>
      </c>
      <c r="J69" s="51">
        <v>1</v>
      </c>
      <c r="K69" s="50">
        <v>0</v>
      </c>
      <c r="L69" s="51">
        <v>0</v>
      </c>
      <c r="M69" s="50">
        <v>0</v>
      </c>
      <c r="N69" s="39">
        <v>0</v>
      </c>
      <c r="O69" s="53">
        <v>0</v>
      </c>
    </row>
    <row r="70" spans="1:15" x14ac:dyDescent="0.25">
      <c r="A70" s="48"/>
      <c r="B70" s="36" t="s">
        <v>131</v>
      </c>
      <c r="C70" s="37" t="s">
        <v>18</v>
      </c>
      <c r="D70" s="49">
        <v>0</v>
      </c>
      <c r="E70" s="49">
        <v>10</v>
      </c>
      <c r="F70" s="49">
        <v>10</v>
      </c>
      <c r="G70" s="50">
        <v>4</v>
      </c>
      <c r="H70" s="51">
        <v>0.4</v>
      </c>
      <c r="I70" s="49">
        <v>2</v>
      </c>
      <c r="J70" s="51">
        <v>0.2</v>
      </c>
      <c r="K70" s="50">
        <v>2</v>
      </c>
      <c r="L70" s="51">
        <v>0.2</v>
      </c>
      <c r="M70" s="50">
        <v>2</v>
      </c>
      <c r="N70" s="39">
        <v>0</v>
      </c>
      <c r="O70" s="53">
        <v>2</v>
      </c>
    </row>
    <row r="71" spans="1:15" ht="33.75" x14ac:dyDescent="0.25">
      <c r="A71" s="48"/>
      <c r="B71" s="36" t="s">
        <v>132</v>
      </c>
      <c r="C71" s="37" t="s">
        <v>18</v>
      </c>
      <c r="D71" s="49">
        <v>0</v>
      </c>
      <c r="E71" s="49">
        <v>1</v>
      </c>
      <c r="F71" s="49">
        <v>1</v>
      </c>
      <c r="G71" s="50">
        <v>0</v>
      </c>
      <c r="H71" s="51">
        <v>0</v>
      </c>
      <c r="I71" s="49">
        <v>0</v>
      </c>
      <c r="J71" s="51">
        <v>0</v>
      </c>
      <c r="K71" s="50">
        <v>0.6</v>
      </c>
      <c r="L71" s="51">
        <v>0.6</v>
      </c>
      <c r="M71" s="50">
        <v>0.4</v>
      </c>
      <c r="N71" s="39">
        <v>0</v>
      </c>
      <c r="O71" s="53">
        <v>0.24</v>
      </c>
    </row>
    <row r="72" spans="1:15" ht="33.75" x14ac:dyDescent="0.25">
      <c r="A72" s="48"/>
      <c r="B72" s="36" t="s">
        <v>133</v>
      </c>
      <c r="C72" s="37" t="s">
        <v>18</v>
      </c>
      <c r="D72" s="49">
        <v>2</v>
      </c>
      <c r="E72" s="49">
        <v>4</v>
      </c>
      <c r="F72" s="49">
        <v>2</v>
      </c>
      <c r="G72" s="50">
        <v>1</v>
      </c>
      <c r="H72" s="51">
        <v>0.5</v>
      </c>
      <c r="I72" s="49">
        <v>1</v>
      </c>
      <c r="J72" s="51">
        <v>0.5</v>
      </c>
      <c r="K72" s="50">
        <v>0</v>
      </c>
      <c r="L72" s="51">
        <v>0</v>
      </c>
      <c r="M72" s="50">
        <v>0</v>
      </c>
      <c r="N72" s="39">
        <v>0</v>
      </c>
      <c r="O72" s="53">
        <v>0</v>
      </c>
    </row>
    <row r="73" spans="1:15" ht="33.75" x14ac:dyDescent="0.25">
      <c r="A73" s="48"/>
      <c r="B73" s="36" t="s">
        <v>134</v>
      </c>
      <c r="C73" s="37" t="s">
        <v>18</v>
      </c>
      <c r="D73" s="49">
        <v>0</v>
      </c>
      <c r="E73" s="49">
        <v>1</v>
      </c>
      <c r="F73" s="49">
        <v>1</v>
      </c>
      <c r="G73" s="50">
        <v>0.1</v>
      </c>
      <c r="H73" s="51">
        <v>0.1</v>
      </c>
      <c r="I73" s="49">
        <v>0.9</v>
      </c>
      <c r="J73" s="51">
        <v>0.9</v>
      </c>
      <c r="K73" s="50">
        <v>0</v>
      </c>
      <c r="L73" s="51">
        <v>0</v>
      </c>
      <c r="M73" s="50">
        <v>0</v>
      </c>
      <c r="N73" s="39">
        <v>0</v>
      </c>
      <c r="O73" s="53">
        <v>0</v>
      </c>
    </row>
    <row r="74" spans="1:15" ht="45" x14ac:dyDescent="0.25">
      <c r="A74" s="36" t="s">
        <v>124</v>
      </c>
      <c r="B74" s="36" t="s">
        <v>135</v>
      </c>
      <c r="C74" s="37" t="s">
        <v>18</v>
      </c>
      <c r="D74" s="49">
        <v>0</v>
      </c>
      <c r="E74" s="49">
        <v>1</v>
      </c>
      <c r="F74" s="49">
        <v>4</v>
      </c>
      <c r="G74" s="50">
        <v>1</v>
      </c>
      <c r="H74" s="51">
        <v>1</v>
      </c>
      <c r="I74" s="49">
        <v>1</v>
      </c>
      <c r="J74" s="51">
        <v>0.25</v>
      </c>
      <c r="K74" s="50">
        <v>1</v>
      </c>
      <c r="L74" s="51">
        <v>0.25</v>
      </c>
      <c r="M74" s="50">
        <v>1</v>
      </c>
      <c r="N74" s="50">
        <v>0</v>
      </c>
      <c r="O74" s="53">
        <v>0.04</v>
      </c>
    </row>
    <row r="75" spans="1:15" ht="22.5" x14ac:dyDescent="0.25">
      <c r="A75" s="48" t="s">
        <v>124</v>
      </c>
      <c r="B75" s="36" t="s">
        <v>136</v>
      </c>
      <c r="C75" s="37" t="s">
        <v>18</v>
      </c>
      <c r="D75" s="49">
        <v>3</v>
      </c>
      <c r="E75" s="49">
        <v>3</v>
      </c>
      <c r="F75" s="49">
        <v>3</v>
      </c>
      <c r="G75" s="50">
        <v>1</v>
      </c>
      <c r="H75" s="51">
        <v>0.33333333333333331</v>
      </c>
      <c r="I75" s="49">
        <v>1</v>
      </c>
      <c r="J75" s="51">
        <v>0.33333333333333331</v>
      </c>
      <c r="K75" s="50">
        <v>1</v>
      </c>
      <c r="L75" s="51">
        <v>0.33333333333333331</v>
      </c>
      <c r="M75" s="50">
        <v>0</v>
      </c>
      <c r="N75" s="50">
        <v>0</v>
      </c>
      <c r="O75" s="53">
        <v>0</v>
      </c>
    </row>
    <row r="76" spans="1:15" ht="33.75" x14ac:dyDescent="0.25">
      <c r="A76" s="48"/>
      <c r="B76" s="36" t="s">
        <v>137</v>
      </c>
      <c r="C76" s="37" t="s">
        <v>18</v>
      </c>
      <c r="D76" s="49" t="s">
        <v>22</v>
      </c>
      <c r="E76" s="49">
        <v>5000</v>
      </c>
      <c r="F76" s="49">
        <v>5000</v>
      </c>
      <c r="G76" s="50">
        <v>6306</v>
      </c>
      <c r="H76" s="51">
        <v>1.2612000000000001</v>
      </c>
      <c r="I76" s="49">
        <v>1300</v>
      </c>
      <c r="J76" s="51">
        <v>0.26</v>
      </c>
      <c r="K76" s="50">
        <v>0</v>
      </c>
      <c r="L76" s="51">
        <v>0</v>
      </c>
      <c r="M76" s="50">
        <v>0</v>
      </c>
      <c r="N76" s="50">
        <v>0</v>
      </c>
      <c r="O76" s="53">
        <v>0</v>
      </c>
    </row>
    <row r="77" spans="1:15" ht="33.75" x14ac:dyDescent="0.25">
      <c r="A77" s="48" t="s">
        <v>124</v>
      </c>
      <c r="B77" s="36" t="s">
        <v>138</v>
      </c>
      <c r="C77" s="37" t="s">
        <v>18</v>
      </c>
      <c r="D77" s="49">
        <v>129</v>
      </c>
      <c r="E77" s="49">
        <v>150</v>
      </c>
      <c r="F77" s="49">
        <v>150</v>
      </c>
      <c r="G77" s="50">
        <v>277</v>
      </c>
      <c r="H77" s="51">
        <v>1</v>
      </c>
      <c r="I77" s="49">
        <v>50</v>
      </c>
      <c r="J77" s="51">
        <v>0.33333333333333331</v>
      </c>
      <c r="K77" s="50">
        <v>0</v>
      </c>
      <c r="L77" s="51">
        <v>0</v>
      </c>
      <c r="M77" s="50">
        <v>0</v>
      </c>
      <c r="N77" s="50">
        <v>0</v>
      </c>
      <c r="O77" s="53">
        <v>0</v>
      </c>
    </row>
    <row r="78" spans="1:15" ht="33.75" x14ac:dyDescent="0.25">
      <c r="A78" s="48"/>
      <c r="B78" s="36" t="s">
        <v>139</v>
      </c>
      <c r="C78" s="37" t="s">
        <v>18</v>
      </c>
      <c r="D78" s="49">
        <v>45</v>
      </c>
      <c r="E78" s="49">
        <v>60</v>
      </c>
      <c r="F78" s="49">
        <v>60</v>
      </c>
      <c r="G78" s="50">
        <v>17</v>
      </c>
      <c r="H78" s="51">
        <v>0.28333333333333333</v>
      </c>
      <c r="I78" s="49">
        <v>15</v>
      </c>
      <c r="J78" s="51">
        <v>0.25</v>
      </c>
      <c r="K78" s="50">
        <v>15</v>
      </c>
      <c r="L78" s="51">
        <v>0.25</v>
      </c>
      <c r="M78" s="50">
        <v>13</v>
      </c>
      <c r="N78" s="50">
        <v>0</v>
      </c>
      <c r="O78" s="53">
        <v>11</v>
      </c>
    </row>
    <row r="79" spans="1:15" ht="22.5" x14ac:dyDescent="0.25">
      <c r="A79" s="48"/>
      <c r="B79" s="36" t="s">
        <v>140</v>
      </c>
      <c r="C79" s="37" t="s">
        <v>18</v>
      </c>
      <c r="D79" s="49">
        <v>0</v>
      </c>
      <c r="E79" s="49">
        <v>4</v>
      </c>
      <c r="F79" s="49">
        <v>4</v>
      </c>
      <c r="G79" s="50">
        <v>0</v>
      </c>
      <c r="H79" s="51">
        <v>0</v>
      </c>
      <c r="I79" s="49">
        <v>4</v>
      </c>
      <c r="J79" s="51">
        <v>1</v>
      </c>
      <c r="K79" s="50">
        <v>4</v>
      </c>
      <c r="L79" s="51">
        <v>1</v>
      </c>
      <c r="M79" s="50">
        <v>0</v>
      </c>
      <c r="N79" s="50">
        <v>0</v>
      </c>
      <c r="O79" s="53">
        <v>0</v>
      </c>
    </row>
    <row r="80" spans="1:15" ht="33.75" x14ac:dyDescent="0.25">
      <c r="A80" s="48"/>
      <c r="B80" s="36" t="s">
        <v>141</v>
      </c>
      <c r="C80" s="37" t="s">
        <v>18</v>
      </c>
      <c r="D80" s="49">
        <v>0</v>
      </c>
      <c r="E80" s="49">
        <v>1</v>
      </c>
      <c r="F80" s="49">
        <v>1</v>
      </c>
      <c r="G80" s="50">
        <v>0</v>
      </c>
      <c r="H80" s="51">
        <v>0</v>
      </c>
      <c r="I80" s="49">
        <v>1</v>
      </c>
      <c r="J80" s="51">
        <v>1</v>
      </c>
      <c r="K80" s="50">
        <v>0</v>
      </c>
      <c r="L80" s="51">
        <v>0</v>
      </c>
      <c r="M80" s="50">
        <v>0</v>
      </c>
      <c r="N80" s="50">
        <v>0</v>
      </c>
      <c r="O80" s="53">
        <v>0</v>
      </c>
    </row>
    <row r="81" spans="1:15" ht="22.5" x14ac:dyDescent="0.25">
      <c r="A81" s="48"/>
      <c r="B81" s="36" t="s">
        <v>142</v>
      </c>
      <c r="C81" s="37" t="s">
        <v>18</v>
      </c>
      <c r="D81" s="49">
        <v>0</v>
      </c>
      <c r="E81" s="49">
        <v>1</v>
      </c>
      <c r="F81" s="49">
        <v>1</v>
      </c>
      <c r="G81" s="50">
        <v>0</v>
      </c>
      <c r="H81" s="51">
        <v>0</v>
      </c>
      <c r="I81" s="49">
        <v>1</v>
      </c>
      <c r="J81" s="51">
        <v>1</v>
      </c>
      <c r="K81" s="50">
        <v>0</v>
      </c>
      <c r="L81" s="51">
        <v>0</v>
      </c>
      <c r="M81" s="50">
        <v>0</v>
      </c>
      <c r="N81" s="50">
        <v>0</v>
      </c>
      <c r="O81" s="53">
        <v>0</v>
      </c>
    </row>
    <row r="82" spans="1:15" ht="22.5" x14ac:dyDescent="0.25">
      <c r="A82" s="48" t="s">
        <v>143</v>
      </c>
      <c r="B82" s="36" t="s">
        <v>144</v>
      </c>
      <c r="C82" s="37" t="s">
        <v>18</v>
      </c>
      <c r="D82" s="49">
        <v>24</v>
      </c>
      <c r="E82" s="49">
        <v>24</v>
      </c>
      <c r="F82" s="49">
        <v>96</v>
      </c>
      <c r="G82" s="50">
        <v>24</v>
      </c>
      <c r="H82" s="51">
        <v>0.25</v>
      </c>
      <c r="I82" s="49">
        <v>24</v>
      </c>
      <c r="J82" s="51">
        <v>0.25</v>
      </c>
      <c r="K82" s="50">
        <v>24</v>
      </c>
      <c r="L82" s="51">
        <v>0.25</v>
      </c>
      <c r="M82" s="50">
        <v>24</v>
      </c>
      <c r="N82" s="50">
        <v>7.92</v>
      </c>
      <c r="O82" s="53">
        <v>16</v>
      </c>
    </row>
    <row r="83" spans="1:15" ht="22.5" x14ac:dyDescent="0.25">
      <c r="A83" s="48"/>
      <c r="B83" s="36" t="s">
        <v>145</v>
      </c>
      <c r="C83" s="37" t="s">
        <v>18</v>
      </c>
      <c r="D83" s="49">
        <v>24</v>
      </c>
      <c r="E83" s="49">
        <v>24</v>
      </c>
      <c r="F83" s="49">
        <v>96</v>
      </c>
      <c r="G83" s="50">
        <v>24</v>
      </c>
      <c r="H83" s="51">
        <v>0.25</v>
      </c>
      <c r="I83" s="49">
        <v>24</v>
      </c>
      <c r="J83" s="51">
        <v>0.25</v>
      </c>
      <c r="K83" s="50">
        <v>24</v>
      </c>
      <c r="L83" s="51">
        <v>0.25</v>
      </c>
      <c r="M83" s="50">
        <v>24</v>
      </c>
      <c r="N83" s="50">
        <v>7.92</v>
      </c>
      <c r="O83" s="53">
        <v>16</v>
      </c>
    </row>
    <row r="84" spans="1:15" x14ac:dyDescent="0.25">
      <c r="A84" s="48"/>
      <c r="B84" s="36" t="s">
        <v>146</v>
      </c>
      <c r="C84" s="37" t="s">
        <v>18</v>
      </c>
      <c r="D84" s="49">
        <v>24</v>
      </c>
      <c r="E84" s="49">
        <v>24</v>
      </c>
      <c r="F84" s="49">
        <v>96</v>
      </c>
      <c r="G84" s="50">
        <v>24</v>
      </c>
      <c r="H84" s="51">
        <v>0.25</v>
      </c>
      <c r="I84" s="49">
        <v>24</v>
      </c>
      <c r="J84" s="51">
        <v>0.25</v>
      </c>
      <c r="K84" s="50">
        <v>24</v>
      </c>
      <c r="L84" s="51">
        <v>0.25</v>
      </c>
      <c r="M84" s="50">
        <v>24</v>
      </c>
      <c r="N84" s="50">
        <v>0</v>
      </c>
      <c r="O84" s="53">
        <v>0</v>
      </c>
    </row>
  </sheetData>
  <mergeCells count="26">
    <mergeCell ref="A64:A73"/>
    <mergeCell ref="A75:A76"/>
    <mergeCell ref="A77:A81"/>
    <mergeCell ref="A82:A84"/>
    <mergeCell ref="A38:A42"/>
    <mergeCell ref="A43:A48"/>
    <mergeCell ref="A49:A52"/>
    <mergeCell ref="A53:A57"/>
    <mergeCell ref="A58:A59"/>
    <mergeCell ref="A60:A63"/>
    <mergeCell ref="M2:O2"/>
    <mergeCell ref="A4:A6"/>
    <mergeCell ref="A8:A10"/>
    <mergeCell ref="A11:A13"/>
    <mergeCell ref="A14:A25"/>
    <mergeCell ref="A28:A37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topLeftCell="A16" workbookViewId="0">
      <selection activeCell="D6" sqref="D6"/>
    </sheetView>
  </sheetViews>
  <sheetFormatPr baseColWidth="10" defaultRowHeight="15" x14ac:dyDescent="0.25"/>
  <cols>
    <col min="1" max="1" width="15.5703125" customWidth="1"/>
    <col min="2" max="2" width="23.85546875" customWidth="1"/>
    <col min="3" max="3" width="8.140625" customWidth="1"/>
    <col min="4" max="4" width="7.7109375" customWidth="1"/>
    <col min="5" max="5" width="6.85546875" customWidth="1"/>
    <col min="6" max="6" width="7.85546875" customWidth="1"/>
    <col min="7" max="7" width="7.5703125" customWidth="1"/>
    <col min="8" max="8" width="6.140625" customWidth="1"/>
    <col min="9" max="9" width="8" customWidth="1"/>
    <col min="10" max="10" width="5.7109375" customWidth="1"/>
    <col min="11" max="11" width="8.28515625" customWidth="1"/>
    <col min="12" max="12" width="7.5703125" customWidth="1"/>
    <col min="13" max="13" width="10.140625" customWidth="1"/>
    <col min="14" max="14" width="9.28515625" customWidth="1"/>
  </cols>
  <sheetData>
    <row r="1" spans="1:15" ht="57.75" customHeight="1" x14ac:dyDescent="0.2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7" t="s">
        <v>15</v>
      </c>
    </row>
    <row r="4" spans="1:15" ht="48" x14ac:dyDescent="0.25">
      <c r="A4" s="59" t="s">
        <v>148</v>
      </c>
      <c r="B4" s="60" t="s">
        <v>149</v>
      </c>
      <c r="C4" s="34" t="s">
        <v>18</v>
      </c>
      <c r="D4" s="38">
        <v>2072</v>
      </c>
      <c r="E4" s="38">
        <v>3000</v>
      </c>
      <c r="F4" s="38">
        <v>3000</v>
      </c>
      <c r="G4" s="39">
        <v>750</v>
      </c>
      <c r="H4" s="40">
        <v>0.25</v>
      </c>
      <c r="I4" s="38">
        <f>574+25</f>
        <v>599</v>
      </c>
      <c r="J4" s="40">
        <v>0.19966666666666666</v>
      </c>
      <c r="K4" s="50">
        <v>1400</v>
      </c>
      <c r="L4" s="51">
        <v>0.46666666666666667</v>
      </c>
      <c r="M4" s="61">
        <v>251</v>
      </c>
      <c r="N4" s="62">
        <v>122</v>
      </c>
      <c r="O4" s="62">
        <f>122+35+65+34</f>
        <v>256</v>
      </c>
    </row>
    <row r="5" spans="1:15" ht="36" x14ac:dyDescent="0.25">
      <c r="A5" s="59"/>
      <c r="B5" s="60" t="s">
        <v>150</v>
      </c>
      <c r="C5" s="34" t="s">
        <v>18</v>
      </c>
      <c r="D5" s="38">
        <v>0</v>
      </c>
      <c r="E5" s="38">
        <v>1</v>
      </c>
      <c r="F5" s="38">
        <v>1</v>
      </c>
      <c r="G5" s="39">
        <v>1</v>
      </c>
      <c r="H5" s="40">
        <v>1</v>
      </c>
      <c r="I5" s="38">
        <v>0</v>
      </c>
      <c r="J5" s="40">
        <v>0</v>
      </c>
      <c r="K5" s="50">
        <v>0</v>
      </c>
      <c r="L5" s="51">
        <v>0</v>
      </c>
      <c r="M5" s="61">
        <v>0</v>
      </c>
      <c r="N5" s="62">
        <v>0</v>
      </c>
      <c r="O5" s="62">
        <v>0</v>
      </c>
    </row>
    <row r="6" spans="1:15" ht="36" x14ac:dyDescent="0.25">
      <c r="A6" s="59"/>
      <c r="B6" s="60" t="s">
        <v>151</v>
      </c>
      <c r="C6" s="34" t="s">
        <v>18</v>
      </c>
      <c r="D6" s="38">
        <v>0</v>
      </c>
      <c r="E6" s="38">
        <v>1</v>
      </c>
      <c r="F6" s="38">
        <v>1</v>
      </c>
      <c r="G6" s="39">
        <v>1</v>
      </c>
      <c r="H6" s="40">
        <v>1</v>
      </c>
      <c r="I6" s="39">
        <v>0</v>
      </c>
      <c r="J6" s="40">
        <v>0</v>
      </c>
      <c r="K6" s="50">
        <v>0</v>
      </c>
      <c r="L6" s="51">
        <v>0</v>
      </c>
      <c r="M6" s="61">
        <v>0</v>
      </c>
      <c r="N6" s="62">
        <v>0</v>
      </c>
      <c r="O6" s="62">
        <v>0</v>
      </c>
    </row>
    <row r="7" spans="1:15" ht="60" x14ac:dyDescent="0.25">
      <c r="A7" s="59"/>
      <c r="B7" s="60" t="s">
        <v>152</v>
      </c>
      <c r="C7" s="34" t="s">
        <v>18</v>
      </c>
      <c r="D7" s="38">
        <v>0</v>
      </c>
      <c r="E7" s="38">
        <v>1</v>
      </c>
      <c r="F7" s="38">
        <v>1</v>
      </c>
      <c r="G7" s="39">
        <v>0.25</v>
      </c>
      <c r="H7" s="40">
        <v>0.25</v>
      </c>
      <c r="I7" s="38">
        <v>0.5</v>
      </c>
      <c r="J7" s="40">
        <v>0.5</v>
      </c>
      <c r="K7" s="50">
        <v>0.08</v>
      </c>
      <c r="L7" s="51">
        <v>0.08</v>
      </c>
      <c r="M7" s="63">
        <v>0.17</v>
      </c>
      <c r="N7" s="62">
        <v>0</v>
      </c>
      <c r="O7" s="63">
        <v>0.05</v>
      </c>
    </row>
    <row r="8" spans="1:15" ht="24" x14ac:dyDescent="0.25">
      <c r="A8" s="59"/>
      <c r="B8" s="60" t="s">
        <v>153</v>
      </c>
      <c r="C8" s="34" t="s">
        <v>18</v>
      </c>
      <c r="D8" s="38">
        <v>288</v>
      </c>
      <c r="E8" s="38">
        <v>360</v>
      </c>
      <c r="F8" s="38">
        <v>360</v>
      </c>
      <c r="G8" s="39">
        <v>90</v>
      </c>
      <c r="H8" s="40">
        <v>0.25</v>
      </c>
      <c r="I8" s="38">
        <v>98</v>
      </c>
      <c r="J8" s="40">
        <v>0.2722222222222222</v>
      </c>
      <c r="K8" s="50">
        <v>90</v>
      </c>
      <c r="L8" s="51">
        <v>0.25</v>
      </c>
      <c r="M8" s="61">
        <v>82</v>
      </c>
      <c r="N8" s="62">
        <v>3</v>
      </c>
      <c r="O8" s="62">
        <f>3+53+9+1+12</f>
        <v>78</v>
      </c>
    </row>
    <row r="9" spans="1:15" ht="36" x14ac:dyDescent="0.25">
      <c r="A9" s="59" t="s">
        <v>154</v>
      </c>
      <c r="B9" s="60" t="s">
        <v>155</v>
      </c>
      <c r="C9" s="34" t="s">
        <v>18</v>
      </c>
      <c r="D9" s="38">
        <v>66</v>
      </c>
      <c r="E9" s="38">
        <v>82</v>
      </c>
      <c r="F9" s="38">
        <v>82</v>
      </c>
      <c r="G9" s="39">
        <v>22</v>
      </c>
      <c r="H9" s="40">
        <v>0.26829268292682928</v>
      </c>
      <c r="I9" s="38">
        <v>22</v>
      </c>
      <c r="J9" s="40">
        <v>0.26829268292682928</v>
      </c>
      <c r="K9" s="50">
        <v>22</v>
      </c>
      <c r="L9" s="51">
        <v>0.26829268292682928</v>
      </c>
      <c r="M9" s="61">
        <v>16</v>
      </c>
      <c r="N9" s="62">
        <v>16</v>
      </c>
      <c r="O9" s="62">
        <v>16</v>
      </c>
    </row>
    <row r="10" spans="1:15" ht="36" x14ac:dyDescent="0.25">
      <c r="A10" s="59"/>
      <c r="B10" s="60" t="s">
        <v>156</v>
      </c>
      <c r="C10" s="34" t="s">
        <v>18</v>
      </c>
      <c r="D10" s="38">
        <v>75</v>
      </c>
      <c r="E10" s="38">
        <v>94</v>
      </c>
      <c r="F10" s="38">
        <v>94</v>
      </c>
      <c r="G10" s="39">
        <v>22</v>
      </c>
      <c r="H10" s="40">
        <v>0.23</v>
      </c>
      <c r="I10" s="38">
        <v>25</v>
      </c>
      <c r="J10" s="40">
        <v>0.26595744680851063</v>
      </c>
      <c r="K10" s="50">
        <v>25</v>
      </c>
      <c r="L10" s="51">
        <v>0.26595744680851063</v>
      </c>
      <c r="M10" s="61">
        <v>22</v>
      </c>
      <c r="N10" s="62">
        <v>22</v>
      </c>
      <c r="O10" s="62">
        <v>22</v>
      </c>
    </row>
    <row r="11" spans="1:15" ht="36" x14ac:dyDescent="0.25">
      <c r="A11" s="59" t="s">
        <v>157</v>
      </c>
      <c r="B11" s="60" t="s">
        <v>158</v>
      </c>
      <c r="C11" s="34" t="s">
        <v>18</v>
      </c>
      <c r="D11" s="38">
        <v>11032</v>
      </c>
      <c r="E11" s="38">
        <v>15000</v>
      </c>
      <c r="F11" s="38">
        <v>15000</v>
      </c>
      <c r="G11" s="39">
        <v>3750</v>
      </c>
      <c r="H11" s="40">
        <v>0.25</v>
      </c>
      <c r="I11" s="38">
        <v>3488</v>
      </c>
      <c r="J11" s="40">
        <v>0.23253333333333334</v>
      </c>
      <c r="K11" s="50">
        <v>679</v>
      </c>
      <c r="L11" s="51">
        <v>4.5266666666666663E-2</v>
      </c>
      <c r="M11" s="61">
        <v>7083</v>
      </c>
      <c r="N11" s="62">
        <v>0</v>
      </c>
      <c r="O11" s="61">
        <v>763</v>
      </c>
    </row>
    <row r="12" spans="1:15" ht="36" x14ac:dyDescent="0.25">
      <c r="A12" s="59"/>
      <c r="B12" s="60" t="s">
        <v>159</v>
      </c>
      <c r="C12" s="34" t="s">
        <v>18</v>
      </c>
      <c r="D12" s="38">
        <v>1</v>
      </c>
      <c r="E12" s="38">
        <v>6</v>
      </c>
      <c r="F12" s="38">
        <v>24</v>
      </c>
      <c r="G12" s="39">
        <v>6</v>
      </c>
      <c r="H12" s="40">
        <v>0.25</v>
      </c>
      <c r="I12" s="38">
        <v>6</v>
      </c>
      <c r="J12" s="40">
        <v>0.25</v>
      </c>
      <c r="K12" s="50">
        <v>5</v>
      </c>
      <c r="L12" s="51">
        <v>0.20833333333333334</v>
      </c>
      <c r="M12" s="61">
        <v>7</v>
      </c>
      <c r="N12" s="62">
        <v>0</v>
      </c>
      <c r="O12" s="64">
        <v>5</v>
      </c>
    </row>
    <row r="13" spans="1:15" ht="72" x14ac:dyDescent="0.25">
      <c r="A13" s="59"/>
      <c r="B13" s="60" t="s">
        <v>160</v>
      </c>
      <c r="C13" s="34" t="s">
        <v>18</v>
      </c>
      <c r="D13" s="38">
        <v>800</v>
      </c>
      <c r="E13" s="38">
        <v>1200</v>
      </c>
      <c r="F13" s="38">
        <v>1200</v>
      </c>
      <c r="G13" s="39">
        <v>300</v>
      </c>
      <c r="H13" s="40">
        <v>0.25</v>
      </c>
      <c r="I13" s="38">
        <v>508</v>
      </c>
      <c r="J13" s="40">
        <v>0.42333333333333334</v>
      </c>
      <c r="K13" s="50">
        <v>400</v>
      </c>
      <c r="L13" s="51">
        <v>0.33333333333333331</v>
      </c>
      <c r="M13" s="61">
        <v>0</v>
      </c>
      <c r="N13" s="62">
        <v>0</v>
      </c>
      <c r="O13" s="61">
        <v>750</v>
      </c>
    </row>
    <row r="14" spans="1:15" ht="36" x14ac:dyDescent="0.25">
      <c r="A14" s="65"/>
      <c r="B14" s="60" t="s">
        <v>161</v>
      </c>
      <c r="C14" s="34" t="s">
        <v>18</v>
      </c>
      <c r="D14" s="38">
        <v>10464</v>
      </c>
      <c r="E14" s="38">
        <v>12557</v>
      </c>
      <c r="F14" s="38">
        <v>12557</v>
      </c>
      <c r="G14" s="39">
        <v>3140</v>
      </c>
      <c r="H14" s="40">
        <v>0.25005972764195272</v>
      </c>
      <c r="I14" s="38">
        <v>3139</v>
      </c>
      <c r="J14" s="40">
        <v>0.24998009078601577</v>
      </c>
      <c r="K14" s="50">
        <v>2500</v>
      </c>
      <c r="L14" s="51">
        <v>0.19909213984231902</v>
      </c>
      <c r="M14" s="61">
        <v>3778</v>
      </c>
      <c r="N14" s="62">
        <v>0</v>
      </c>
      <c r="O14" s="64">
        <v>2500</v>
      </c>
    </row>
    <row r="15" spans="1:15" ht="60" x14ac:dyDescent="0.25">
      <c r="A15" s="66" t="s">
        <v>162</v>
      </c>
      <c r="B15" s="60" t="s">
        <v>163</v>
      </c>
      <c r="C15" s="34" t="s">
        <v>18</v>
      </c>
      <c r="D15" s="38">
        <v>14273</v>
      </c>
      <c r="E15" s="38">
        <v>17000</v>
      </c>
      <c r="F15" s="38">
        <v>17000</v>
      </c>
      <c r="G15" s="39">
        <v>4250</v>
      </c>
      <c r="H15" s="40">
        <v>0.25</v>
      </c>
      <c r="I15" s="38">
        <v>6408</v>
      </c>
      <c r="J15" s="40">
        <v>0.37694117647058822</v>
      </c>
      <c r="K15" s="50">
        <v>6215</v>
      </c>
      <c r="L15" s="51">
        <v>0.36558823529411766</v>
      </c>
      <c r="M15" s="61">
        <v>127</v>
      </c>
      <c r="N15" s="62">
        <v>0</v>
      </c>
      <c r="O15" s="61">
        <f>2500+1205+508+350</f>
        <v>4563</v>
      </c>
    </row>
    <row r="16" spans="1:15" ht="36" x14ac:dyDescent="0.25">
      <c r="A16" s="67"/>
      <c r="B16" s="60" t="s">
        <v>164</v>
      </c>
      <c r="C16" s="34" t="s">
        <v>18</v>
      </c>
      <c r="D16" s="38">
        <v>0</v>
      </c>
      <c r="E16" s="38">
        <v>120</v>
      </c>
      <c r="F16" s="38">
        <v>120</v>
      </c>
      <c r="G16" s="39">
        <v>30</v>
      </c>
      <c r="H16" s="40">
        <v>0.25</v>
      </c>
      <c r="I16" s="38">
        <v>96</v>
      </c>
      <c r="J16" s="40">
        <v>0.8</v>
      </c>
      <c r="K16" s="50">
        <v>132</v>
      </c>
      <c r="L16" s="51">
        <v>1</v>
      </c>
      <c r="M16" s="61">
        <v>0</v>
      </c>
      <c r="N16" s="62">
        <v>0</v>
      </c>
      <c r="O16" s="64">
        <v>53</v>
      </c>
    </row>
    <row r="17" spans="1:15" ht="60" x14ac:dyDescent="0.25">
      <c r="A17" s="67"/>
      <c r="B17" s="60" t="s">
        <v>165</v>
      </c>
      <c r="C17" s="34" t="s">
        <v>18</v>
      </c>
      <c r="D17" s="38">
        <v>100</v>
      </c>
      <c r="E17" s="38">
        <v>120</v>
      </c>
      <c r="F17" s="38">
        <v>120</v>
      </c>
      <c r="G17" s="39">
        <v>30</v>
      </c>
      <c r="H17" s="40">
        <v>0.25</v>
      </c>
      <c r="I17" s="38">
        <v>132</v>
      </c>
      <c r="J17" s="40">
        <v>1</v>
      </c>
      <c r="K17" s="50">
        <v>82</v>
      </c>
      <c r="L17" s="51">
        <v>0.68333333333333335</v>
      </c>
      <c r="M17" s="61">
        <v>0</v>
      </c>
      <c r="N17" s="62">
        <v>0</v>
      </c>
      <c r="O17" s="64">
        <v>49</v>
      </c>
    </row>
    <row r="18" spans="1:15" ht="60" x14ac:dyDescent="0.25">
      <c r="A18" s="67"/>
      <c r="B18" s="60" t="s">
        <v>166</v>
      </c>
      <c r="C18" s="34" t="s">
        <v>18</v>
      </c>
      <c r="D18" s="38">
        <v>200</v>
      </c>
      <c r="E18" s="38">
        <v>300</v>
      </c>
      <c r="F18" s="38">
        <v>300</v>
      </c>
      <c r="G18" s="39">
        <v>75</v>
      </c>
      <c r="H18" s="40">
        <v>0.25</v>
      </c>
      <c r="I18" s="38">
        <v>122</v>
      </c>
      <c r="J18" s="40">
        <v>0.40666666666666668</v>
      </c>
      <c r="K18" s="50">
        <v>79</v>
      </c>
      <c r="L18" s="51">
        <v>0.26333333333333331</v>
      </c>
      <c r="M18" s="61">
        <v>24</v>
      </c>
      <c r="N18" s="62">
        <v>0</v>
      </c>
      <c r="O18" s="64">
        <f>98</f>
        <v>98</v>
      </c>
    </row>
    <row r="19" spans="1:15" ht="24" x14ac:dyDescent="0.25">
      <c r="A19" s="67"/>
      <c r="B19" s="60" t="s">
        <v>167</v>
      </c>
      <c r="C19" s="34" t="s">
        <v>18</v>
      </c>
      <c r="D19" s="38">
        <v>2</v>
      </c>
      <c r="E19" s="38">
        <v>2</v>
      </c>
      <c r="F19" s="38">
        <v>2</v>
      </c>
      <c r="G19" s="39">
        <v>0.25</v>
      </c>
      <c r="H19" s="40">
        <v>0.125</v>
      </c>
      <c r="I19" s="38">
        <v>0</v>
      </c>
      <c r="J19" s="40">
        <v>0</v>
      </c>
      <c r="K19" s="50">
        <v>8</v>
      </c>
      <c r="L19" s="51">
        <v>1</v>
      </c>
      <c r="M19" s="61">
        <v>0</v>
      </c>
      <c r="N19" s="62">
        <v>0</v>
      </c>
      <c r="O19" s="61">
        <v>2</v>
      </c>
    </row>
    <row r="20" spans="1:15" ht="15.75" x14ac:dyDescent="0.25">
      <c r="A20" s="67"/>
      <c r="B20" s="60" t="s">
        <v>168</v>
      </c>
      <c r="C20" s="34" t="s">
        <v>18</v>
      </c>
      <c r="D20" s="38">
        <v>7</v>
      </c>
      <c r="E20" s="38">
        <v>11</v>
      </c>
      <c r="F20" s="38">
        <v>4</v>
      </c>
      <c r="G20" s="39">
        <v>1</v>
      </c>
      <c r="H20" s="40">
        <v>0.25</v>
      </c>
      <c r="I20" s="38">
        <v>0.5</v>
      </c>
      <c r="J20" s="40">
        <v>0.125</v>
      </c>
      <c r="K20" s="50">
        <v>0</v>
      </c>
      <c r="L20" s="51">
        <v>0</v>
      </c>
      <c r="M20" s="68">
        <v>2.5</v>
      </c>
      <c r="N20" s="62">
        <v>0</v>
      </c>
      <c r="O20" s="64">
        <v>0</v>
      </c>
    </row>
    <row r="21" spans="1:15" ht="48" x14ac:dyDescent="0.25">
      <c r="A21" s="67"/>
      <c r="B21" s="60" t="s">
        <v>169</v>
      </c>
      <c r="C21" s="34" t="s">
        <v>18</v>
      </c>
      <c r="D21" s="38">
        <v>250</v>
      </c>
      <c r="E21" s="38">
        <v>350</v>
      </c>
      <c r="F21" s="38">
        <v>350</v>
      </c>
      <c r="G21" s="39">
        <v>90</v>
      </c>
      <c r="H21" s="40">
        <v>0.25714285714285712</v>
      </c>
      <c r="I21" s="38">
        <v>337</v>
      </c>
      <c r="J21" s="40">
        <v>0.96285714285714286</v>
      </c>
      <c r="K21" s="50">
        <v>439</v>
      </c>
      <c r="L21" s="51">
        <v>1</v>
      </c>
      <c r="M21" s="61">
        <v>0</v>
      </c>
      <c r="N21" s="62">
        <v>0</v>
      </c>
      <c r="O21" s="64">
        <v>276</v>
      </c>
    </row>
    <row r="22" spans="1:15" ht="24" x14ac:dyDescent="0.25">
      <c r="A22" s="69"/>
      <c r="B22" s="60" t="s">
        <v>170</v>
      </c>
      <c r="C22" s="34" t="s">
        <v>18</v>
      </c>
      <c r="D22" s="38">
        <v>4</v>
      </c>
      <c r="E22" s="38">
        <v>4</v>
      </c>
      <c r="F22" s="38">
        <v>4</v>
      </c>
      <c r="G22" s="39">
        <v>1</v>
      </c>
      <c r="H22" s="40">
        <v>0.25</v>
      </c>
      <c r="I22" s="38">
        <v>1</v>
      </c>
      <c r="J22" s="40">
        <v>0.25</v>
      </c>
      <c r="K22" s="50">
        <v>1</v>
      </c>
      <c r="L22" s="51">
        <v>0.25</v>
      </c>
      <c r="M22" s="61">
        <v>1</v>
      </c>
      <c r="N22" s="62">
        <v>0</v>
      </c>
      <c r="O22" s="64">
        <v>0</v>
      </c>
    </row>
    <row r="23" spans="1:15" ht="36" x14ac:dyDescent="0.25">
      <c r="A23" s="66" t="s">
        <v>162</v>
      </c>
      <c r="B23" s="60" t="s">
        <v>171</v>
      </c>
      <c r="C23" s="34" t="s">
        <v>18</v>
      </c>
      <c r="D23" s="38">
        <v>4</v>
      </c>
      <c r="E23" s="38">
        <v>4</v>
      </c>
      <c r="F23" s="38">
        <v>4</v>
      </c>
      <c r="G23" s="39">
        <v>1</v>
      </c>
      <c r="H23" s="40">
        <v>0.25</v>
      </c>
      <c r="I23" s="38">
        <v>1</v>
      </c>
      <c r="J23" s="40">
        <v>0.25</v>
      </c>
      <c r="K23" s="50">
        <v>1</v>
      </c>
      <c r="L23" s="51">
        <v>0.25</v>
      </c>
      <c r="M23" s="61">
        <v>1</v>
      </c>
      <c r="N23" s="62">
        <v>0</v>
      </c>
      <c r="O23" s="64">
        <v>0</v>
      </c>
    </row>
    <row r="24" spans="1:15" ht="24" x14ac:dyDescent="0.25">
      <c r="A24" s="69"/>
      <c r="B24" s="60" t="s">
        <v>172</v>
      </c>
      <c r="C24" s="34" t="s">
        <v>18</v>
      </c>
      <c r="D24" s="38">
        <v>288</v>
      </c>
      <c r="E24" s="38">
        <v>360</v>
      </c>
      <c r="F24" s="38">
        <v>360</v>
      </c>
      <c r="G24" s="39">
        <v>90</v>
      </c>
      <c r="H24" s="40">
        <v>0.25</v>
      </c>
      <c r="I24" s="38">
        <v>98</v>
      </c>
      <c r="J24" s="40">
        <v>0.2722222222222222</v>
      </c>
      <c r="K24" s="50">
        <v>90</v>
      </c>
      <c r="L24" s="51">
        <v>0.25</v>
      </c>
      <c r="M24" s="61">
        <v>82</v>
      </c>
      <c r="N24" s="62">
        <v>3</v>
      </c>
      <c r="O24" s="64">
        <v>78</v>
      </c>
    </row>
    <row r="25" spans="1:15" ht="36" x14ac:dyDescent="0.25">
      <c r="A25" s="59" t="s">
        <v>173</v>
      </c>
      <c r="B25" s="60" t="s">
        <v>174</v>
      </c>
      <c r="C25" s="34" t="s">
        <v>18</v>
      </c>
      <c r="D25" s="38">
        <v>72</v>
      </c>
      <c r="E25" s="38">
        <v>90</v>
      </c>
      <c r="F25" s="38">
        <v>90</v>
      </c>
      <c r="G25" s="39">
        <v>23</v>
      </c>
      <c r="H25" s="40">
        <v>0.25555555555555554</v>
      </c>
      <c r="I25" s="38">
        <v>52</v>
      </c>
      <c r="J25" s="40">
        <v>0.57777777777777772</v>
      </c>
      <c r="K25" s="50">
        <v>12</v>
      </c>
      <c r="L25" s="51">
        <v>0.13333333333333333</v>
      </c>
      <c r="M25" s="61">
        <v>3</v>
      </c>
      <c r="N25" s="62">
        <v>0</v>
      </c>
      <c r="O25" s="62">
        <v>33</v>
      </c>
    </row>
    <row r="26" spans="1:15" ht="24" x14ac:dyDescent="0.25">
      <c r="A26" s="59"/>
      <c r="B26" s="60" t="s">
        <v>175</v>
      </c>
      <c r="C26" s="34" t="s">
        <v>18</v>
      </c>
      <c r="D26" s="38">
        <v>121</v>
      </c>
      <c r="E26" s="38">
        <v>140</v>
      </c>
      <c r="F26" s="38">
        <v>140</v>
      </c>
      <c r="G26" s="39">
        <v>35</v>
      </c>
      <c r="H26" s="40">
        <v>0.25</v>
      </c>
      <c r="I26" s="38">
        <v>110</v>
      </c>
      <c r="J26" s="40">
        <v>0.7857142857142857</v>
      </c>
      <c r="K26" s="50">
        <v>35</v>
      </c>
      <c r="L26" s="51">
        <v>0.25</v>
      </c>
      <c r="M26" s="61">
        <v>0</v>
      </c>
      <c r="N26" s="62">
        <v>35</v>
      </c>
      <c r="O26" s="64">
        <f>35</f>
        <v>35</v>
      </c>
    </row>
    <row r="27" spans="1:15" ht="24" x14ac:dyDescent="0.25">
      <c r="A27" s="59"/>
      <c r="B27" s="60" t="s">
        <v>176</v>
      </c>
      <c r="C27" s="34" t="s">
        <v>18</v>
      </c>
      <c r="D27" s="38">
        <v>2720</v>
      </c>
      <c r="E27" s="38">
        <v>3200</v>
      </c>
      <c r="F27" s="38">
        <v>3200</v>
      </c>
      <c r="G27" s="39">
        <v>800</v>
      </c>
      <c r="H27" s="40">
        <v>0.25</v>
      </c>
      <c r="I27" s="38">
        <v>800</v>
      </c>
      <c r="J27" s="40">
        <v>0.25</v>
      </c>
      <c r="K27" s="50">
        <v>1217</v>
      </c>
      <c r="L27" s="51">
        <v>0.3803125</v>
      </c>
      <c r="M27" s="61">
        <v>383</v>
      </c>
      <c r="N27" s="62">
        <v>0</v>
      </c>
      <c r="O27" s="64">
        <v>600</v>
      </c>
    </row>
    <row r="28" spans="1:15" ht="36" x14ac:dyDescent="0.25">
      <c r="A28" s="59"/>
      <c r="B28" s="60" t="s">
        <v>177</v>
      </c>
      <c r="C28" s="34" t="s">
        <v>18</v>
      </c>
      <c r="D28" s="38">
        <v>2</v>
      </c>
      <c r="E28" s="38">
        <v>4</v>
      </c>
      <c r="F28" s="38">
        <v>4</v>
      </c>
      <c r="G28" s="39">
        <v>1</v>
      </c>
      <c r="H28" s="40">
        <v>0.25</v>
      </c>
      <c r="I28" s="38">
        <v>0</v>
      </c>
      <c r="J28" s="40">
        <v>0</v>
      </c>
      <c r="K28" s="50">
        <v>1</v>
      </c>
      <c r="L28" s="51">
        <v>0.25</v>
      </c>
      <c r="M28" s="61">
        <v>2</v>
      </c>
      <c r="N28" s="62">
        <v>0</v>
      </c>
      <c r="O28" s="64">
        <v>0</v>
      </c>
    </row>
    <row r="29" spans="1:15" ht="60" x14ac:dyDescent="0.25">
      <c r="A29" s="59" t="s">
        <v>178</v>
      </c>
      <c r="B29" s="60" t="s">
        <v>179</v>
      </c>
      <c r="C29" s="34" t="s">
        <v>18</v>
      </c>
      <c r="D29" s="38">
        <v>0</v>
      </c>
      <c r="E29" s="38">
        <v>1</v>
      </c>
      <c r="F29" s="38">
        <v>1</v>
      </c>
      <c r="G29" s="39">
        <v>1</v>
      </c>
      <c r="H29" s="40">
        <v>1</v>
      </c>
      <c r="I29" s="38">
        <v>1</v>
      </c>
      <c r="J29" s="40">
        <v>1</v>
      </c>
      <c r="K29" s="50">
        <v>0</v>
      </c>
      <c r="L29" s="51">
        <v>0</v>
      </c>
      <c r="M29" s="61">
        <v>0</v>
      </c>
      <c r="N29" s="62">
        <v>0</v>
      </c>
      <c r="O29" s="62">
        <v>0</v>
      </c>
    </row>
    <row r="30" spans="1:15" ht="36" x14ac:dyDescent="0.25">
      <c r="A30" s="59"/>
      <c r="B30" s="60" t="s">
        <v>180</v>
      </c>
      <c r="C30" s="34" t="s">
        <v>18</v>
      </c>
      <c r="D30" s="38">
        <v>2</v>
      </c>
      <c r="E30" s="38">
        <v>7</v>
      </c>
      <c r="F30" s="38">
        <v>7</v>
      </c>
      <c r="G30" s="39">
        <v>2</v>
      </c>
      <c r="H30" s="40">
        <v>0.2857142857142857</v>
      </c>
      <c r="I30" s="38">
        <v>2</v>
      </c>
      <c r="J30" s="40">
        <v>0.2857142857142857</v>
      </c>
      <c r="K30" s="50">
        <v>2</v>
      </c>
      <c r="L30" s="51">
        <v>0.2857142857142857</v>
      </c>
      <c r="M30" s="61">
        <v>1</v>
      </c>
      <c r="N30" s="62">
        <v>0</v>
      </c>
      <c r="O30" s="61">
        <v>4</v>
      </c>
    </row>
  </sheetData>
  <mergeCells count="18">
    <mergeCell ref="A25:A28"/>
    <mergeCell ref="A29:A30"/>
    <mergeCell ref="M2:O2"/>
    <mergeCell ref="A4:A8"/>
    <mergeCell ref="A9:A10"/>
    <mergeCell ref="A11:A14"/>
    <mergeCell ref="A15:A22"/>
    <mergeCell ref="A23:A24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workbookViewId="0">
      <selection activeCell="H13" sqref="H13"/>
    </sheetView>
  </sheetViews>
  <sheetFormatPr baseColWidth="10" defaultRowHeight="15" x14ac:dyDescent="0.25"/>
  <cols>
    <col min="1" max="1" width="12.140625" customWidth="1"/>
    <col min="2" max="2" width="23.28515625" customWidth="1"/>
    <col min="3" max="3" width="9.7109375" customWidth="1"/>
    <col min="4" max="4" width="6.7109375" customWidth="1"/>
    <col min="5" max="5" width="7.5703125" customWidth="1"/>
    <col min="6" max="6" width="6.7109375" customWidth="1"/>
    <col min="7" max="7" width="7.5703125" customWidth="1"/>
    <col min="8" max="8" width="7" customWidth="1"/>
    <col min="9" max="9" width="6.140625" customWidth="1"/>
    <col min="10" max="10" width="7.7109375" customWidth="1"/>
    <col min="11" max="11" width="6.28515625" customWidth="1"/>
    <col min="12" max="12" width="8.140625" customWidth="1"/>
    <col min="13" max="13" width="7" customWidth="1"/>
    <col min="14" max="15" width="8.7109375" customWidth="1"/>
  </cols>
  <sheetData>
    <row r="1" spans="1:15" ht="67.5" customHeight="1" x14ac:dyDescent="0.25">
      <c r="A1" s="78" t="s">
        <v>355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7" t="s">
        <v>15</v>
      </c>
    </row>
    <row r="4" spans="1:15" ht="29.25" customHeight="1" x14ac:dyDescent="0.25">
      <c r="A4" s="23" t="s">
        <v>356</v>
      </c>
      <c r="B4" s="24" t="s">
        <v>357</v>
      </c>
      <c r="C4" s="25" t="s">
        <v>25</v>
      </c>
      <c r="D4" s="37">
        <v>0</v>
      </c>
      <c r="E4" s="37">
        <v>98</v>
      </c>
      <c r="F4" s="37">
        <v>98</v>
      </c>
      <c r="G4" s="109">
        <v>25</v>
      </c>
      <c r="H4" s="110">
        <v>0.25510204081632654</v>
      </c>
      <c r="I4" s="37">
        <v>25</v>
      </c>
      <c r="J4" s="110">
        <v>0.25510204081632654</v>
      </c>
      <c r="K4" s="111">
        <v>25</v>
      </c>
      <c r="L4" s="110">
        <v>0.25510204081632654</v>
      </c>
      <c r="M4" s="111">
        <v>23</v>
      </c>
      <c r="N4" s="112">
        <v>4.2300000000000004</v>
      </c>
      <c r="O4" s="112">
        <v>10.41</v>
      </c>
    </row>
    <row r="5" spans="1:15" ht="45" x14ac:dyDescent="0.25">
      <c r="A5" s="30"/>
      <c r="B5" s="24" t="s">
        <v>358</v>
      </c>
      <c r="C5" s="25" t="s">
        <v>25</v>
      </c>
      <c r="D5" s="37">
        <v>10</v>
      </c>
      <c r="E5" s="37">
        <v>1</v>
      </c>
      <c r="F5" s="37">
        <v>4</v>
      </c>
      <c r="G5" s="109">
        <v>1</v>
      </c>
      <c r="H5" s="110">
        <v>0.25</v>
      </c>
      <c r="I5" s="37">
        <v>1</v>
      </c>
      <c r="J5" s="110">
        <v>0.25</v>
      </c>
      <c r="K5" s="111">
        <v>1</v>
      </c>
      <c r="L5" s="110">
        <v>0.25</v>
      </c>
      <c r="M5" s="111">
        <v>1</v>
      </c>
      <c r="N5" s="112">
        <v>0.25</v>
      </c>
      <c r="O5" s="112">
        <v>0.5</v>
      </c>
    </row>
    <row r="6" spans="1:15" ht="32.25" customHeight="1" x14ac:dyDescent="0.25">
      <c r="A6" s="30"/>
      <c r="B6" s="24" t="s">
        <v>359</v>
      </c>
      <c r="C6" s="25" t="s">
        <v>25</v>
      </c>
      <c r="D6" s="37">
        <v>90</v>
      </c>
      <c r="E6" s="37">
        <v>98</v>
      </c>
      <c r="F6" s="37">
        <v>98</v>
      </c>
      <c r="G6" s="109">
        <v>24.5</v>
      </c>
      <c r="H6" s="110">
        <v>0.25</v>
      </c>
      <c r="I6" s="37">
        <v>24.5</v>
      </c>
      <c r="J6" s="110">
        <v>0.25</v>
      </c>
      <c r="K6" s="111">
        <v>24.5</v>
      </c>
      <c r="L6" s="110">
        <v>0.25</v>
      </c>
      <c r="M6" s="111">
        <v>24.5</v>
      </c>
      <c r="N6" s="112">
        <v>6.12</v>
      </c>
      <c r="O6" s="112">
        <v>12.24</v>
      </c>
    </row>
    <row r="7" spans="1:15" ht="45" x14ac:dyDescent="0.25">
      <c r="A7" s="30"/>
      <c r="B7" s="24" t="s">
        <v>360</v>
      </c>
      <c r="C7" s="25" t="s">
        <v>25</v>
      </c>
      <c r="D7" s="37">
        <v>90</v>
      </c>
      <c r="E7" s="37">
        <v>98</v>
      </c>
      <c r="F7" s="37">
        <v>98</v>
      </c>
      <c r="G7" s="109">
        <v>24.5</v>
      </c>
      <c r="H7" s="110">
        <v>0.25</v>
      </c>
      <c r="I7" s="37">
        <v>24.5</v>
      </c>
      <c r="J7" s="110">
        <v>0.25</v>
      </c>
      <c r="K7" s="111">
        <v>24.5</v>
      </c>
      <c r="L7" s="110">
        <v>0.25</v>
      </c>
      <c r="M7" s="111">
        <v>24.5</v>
      </c>
      <c r="N7" s="112">
        <v>6.12</v>
      </c>
      <c r="O7" s="112">
        <v>12.24</v>
      </c>
    </row>
    <row r="8" spans="1:15" ht="33" customHeight="1" x14ac:dyDescent="0.25">
      <c r="A8" s="30"/>
      <c r="B8" s="24" t="s">
        <v>361</v>
      </c>
      <c r="C8" s="25" t="s">
        <v>25</v>
      </c>
      <c r="D8" s="37">
        <v>100</v>
      </c>
      <c r="E8" s="37">
        <v>100</v>
      </c>
      <c r="F8" s="37">
        <v>100</v>
      </c>
      <c r="G8" s="109">
        <v>25</v>
      </c>
      <c r="H8" s="110">
        <v>0.25</v>
      </c>
      <c r="I8" s="37">
        <v>25</v>
      </c>
      <c r="J8" s="110">
        <v>0.25</v>
      </c>
      <c r="K8" s="111">
        <v>25</v>
      </c>
      <c r="L8" s="110">
        <v>0.25</v>
      </c>
      <c r="M8" s="111">
        <v>25</v>
      </c>
      <c r="N8" s="112">
        <v>5.74</v>
      </c>
      <c r="O8" s="112">
        <v>12.16</v>
      </c>
    </row>
    <row r="9" spans="1:15" ht="33.75" x14ac:dyDescent="0.25">
      <c r="A9" s="32"/>
      <c r="B9" s="24" t="s">
        <v>362</v>
      </c>
      <c r="C9" s="25" t="s">
        <v>18</v>
      </c>
      <c r="D9" s="37">
        <v>0</v>
      </c>
      <c r="E9" s="37">
        <v>4</v>
      </c>
      <c r="F9" s="37">
        <v>4</v>
      </c>
      <c r="G9" s="109">
        <v>1</v>
      </c>
      <c r="H9" s="110">
        <v>0.25</v>
      </c>
      <c r="I9" s="37">
        <v>1</v>
      </c>
      <c r="J9" s="110">
        <v>0.25</v>
      </c>
      <c r="K9" s="111">
        <v>1</v>
      </c>
      <c r="L9" s="110">
        <v>0.25</v>
      </c>
      <c r="M9" s="111">
        <v>1</v>
      </c>
      <c r="N9" s="112">
        <v>0</v>
      </c>
      <c r="O9" s="112">
        <v>0</v>
      </c>
    </row>
  </sheetData>
  <mergeCells count="12">
    <mergeCell ref="M2:O2"/>
    <mergeCell ref="A4:A9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workbookViewId="0">
      <selection activeCell="I11" sqref="I11"/>
    </sheetView>
  </sheetViews>
  <sheetFormatPr baseColWidth="10" defaultRowHeight="15" x14ac:dyDescent="0.25"/>
  <cols>
    <col min="1" max="1" width="22.85546875" customWidth="1"/>
    <col min="2" max="2" width="23.28515625" customWidth="1"/>
    <col min="3" max="3" width="10.140625" customWidth="1"/>
    <col min="4" max="4" width="8.85546875" customWidth="1"/>
    <col min="5" max="5" width="7.7109375" customWidth="1"/>
    <col min="6" max="6" width="8.28515625" customWidth="1"/>
    <col min="7" max="11" width="7.7109375" customWidth="1"/>
    <col min="12" max="12" width="9.140625" customWidth="1"/>
    <col min="13" max="13" width="10.42578125" customWidth="1"/>
    <col min="14" max="14" width="9.5703125" customWidth="1"/>
    <col min="15" max="15" width="8.28515625" customWidth="1"/>
  </cols>
  <sheetData>
    <row r="1" spans="1:15" ht="76.5" customHeight="1" x14ac:dyDescent="0.25">
      <c r="A1" s="100" t="s">
        <v>363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>
        <v>2019</v>
      </c>
      <c r="N2" s="4"/>
      <c r="O2" s="4"/>
    </row>
    <row r="3" spans="1:15" ht="22.5" x14ac:dyDescent="0.25">
      <c r="A3" s="4"/>
      <c r="B3" s="5"/>
      <c r="C3" s="5"/>
      <c r="D3" s="5"/>
      <c r="E3" s="5"/>
      <c r="F3" s="5"/>
      <c r="G3" s="6" t="s">
        <v>10</v>
      </c>
      <c r="H3" s="6" t="s">
        <v>11</v>
      </c>
      <c r="I3" s="7" t="s">
        <v>12</v>
      </c>
      <c r="J3" s="7" t="s">
        <v>11</v>
      </c>
      <c r="K3" s="7" t="s">
        <v>12</v>
      </c>
      <c r="L3" s="7" t="s">
        <v>11</v>
      </c>
      <c r="M3" s="7" t="s">
        <v>13</v>
      </c>
      <c r="N3" s="7" t="s">
        <v>14</v>
      </c>
      <c r="O3" s="7" t="s">
        <v>15</v>
      </c>
    </row>
    <row r="4" spans="1:15" ht="22.5" x14ac:dyDescent="0.25">
      <c r="A4" s="8" t="s">
        <v>364</v>
      </c>
      <c r="B4" s="7" t="s">
        <v>365</v>
      </c>
      <c r="C4" s="17" t="s">
        <v>18</v>
      </c>
      <c r="D4" s="17">
        <v>0</v>
      </c>
      <c r="E4" s="17">
        <v>1</v>
      </c>
      <c r="F4" s="17">
        <v>1</v>
      </c>
      <c r="G4" s="13">
        <v>0</v>
      </c>
      <c r="H4" s="14">
        <v>0</v>
      </c>
      <c r="I4" s="17">
        <v>0</v>
      </c>
      <c r="J4" s="14">
        <v>0</v>
      </c>
      <c r="K4" s="13">
        <v>0.113</v>
      </c>
      <c r="L4" s="14">
        <v>0.113</v>
      </c>
      <c r="M4" s="13">
        <v>0.88700000000000001</v>
      </c>
      <c r="N4" s="10">
        <v>0</v>
      </c>
      <c r="O4" s="10">
        <v>0</v>
      </c>
    </row>
    <row r="5" spans="1:15" ht="22.5" x14ac:dyDescent="0.25">
      <c r="A5" s="8"/>
      <c r="B5" s="7" t="s">
        <v>366</v>
      </c>
      <c r="C5" s="17" t="s">
        <v>18</v>
      </c>
      <c r="D5" s="17">
        <v>0</v>
      </c>
      <c r="E5" s="17">
        <v>1</v>
      </c>
      <c r="F5" s="17">
        <v>1</v>
      </c>
      <c r="G5" s="13">
        <v>0</v>
      </c>
      <c r="H5" s="14">
        <v>0</v>
      </c>
      <c r="I5" s="17">
        <v>0</v>
      </c>
      <c r="J5" s="14">
        <v>0</v>
      </c>
      <c r="K5" s="13">
        <v>0.113</v>
      </c>
      <c r="L5" s="14">
        <v>0.113</v>
      </c>
      <c r="M5" s="13">
        <v>0.88700000000000001</v>
      </c>
      <c r="N5" s="10">
        <v>0.124</v>
      </c>
      <c r="O5" s="10">
        <v>0.621</v>
      </c>
    </row>
    <row r="6" spans="1:15" ht="33.75" x14ac:dyDescent="0.25">
      <c r="A6" s="7" t="s">
        <v>367</v>
      </c>
      <c r="B6" s="7" t="s">
        <v>368</v>
      </c>
      <c r="C6" s="17" t="s">
        <v>18</v>
      </c>
      <c r="D6" s="17">
        <v>0</v>
      </c>
      <c r="E6" s="17">
        <v>1</v>
      </c>
      <c r="F6" s="17">
        <v>1</v>
      </c>
      <c r="G6" s="13">
        <v>0</v>
      </c>
      <c r="H6" s="14">
        <v>0</v>
      </c>
      <c r="I6" s="17">
        <v>0</v>
      </c>
      <c r="J6" s="14">
        <v>0</v>
      </c>
      <c r="K6" s="13">
        <v>0.2</v>
      </c>
      <c r="L6" s="14">
        <v>0.2</v>
      </c>
      <c r="M6" s="13">
        <v>0.8</v>
      </c>
      <c r="N6" s="10">
        <v>0</v>
      </c>
      <c r="O6" s="10">
        <v>0</v>
      </c>
    </row>
    <row r="7" spans="1:15" ht="22.5" x14ac:dyDescent="0.25">
      <c r="A7" s="8" t="s">
        <v>369</v>
      </c>
      <c r="B7" s="7" t="s">
        <v>370</v>
      </c>
      <c r="C7" s="17" t="s">
        <v>371</v>
      </c>
      <c r="D7" s="17" t="s">
        <v>22</v>
      </c>
      <c r="E7" s="17">
        <v>3000</v>
      </c>
      <c r="F7" s="17">
        <v>3000</v>
      </c>
      <c r="G7" s="13">
        <v>554</v>
      </c>
      <c r="H7" s="14">
        <v>0.18466666666666667</v>
      </c>
      <c r="I7" s="17">
        <v>1268</v>
      </c>
      <c r="J7" s="14">
        <v>0.42266666666666669</v>
      </c>
      <c r="K7" s="13">
        <v>1733</v>
      </c>
      <c r="L7" s="14">
        <v>0.57766666666666666</v>
      </c>
      <c r="M7" s="13">
        <v>0</v>
      </c>
      <c r="N7" s="10">
        <v>14354</v>
      </c>
      <c r="O7" s="10">
        <v>14950</v>
      </c>
    </row>
    <row r="8" spans="1:15" ht="19.5" customHeight="1" x14ac:dyDescent="0.25">
      <c r="A8" s="8"/>
      <c r="B8" s="7" t="s">
        <v>372</v>
      </c>
      <c r="C8" s="17" t="s">
        <v>25</v>
      </c>
      <c r="D8" s="17">
        <v>30</v>
      </c>
      <c r="E8" s="17">
        <v>30</v>
      </c>
      <c r="F8" s="17">
        <v>30</v>
      </c>
      <c r="G8" s="13">
        <v>4.47</v>
      </c>
      <c r="H8" s="14">
        <v>0.14899999999999999</v>
      </c>
      <c r="I8" s="17">
        <v>13.837999999999999</v>
      </c>
      <c r="J8" s="14">
        <v>0.46126666666666666</v>
      </c>
      <c r="K8" s="13">
        <v>25799</v>
      </c>
      <c r="L8" s="14">
        <v>1</v>
      </c>
      <c r="M8" s="13">
        <v>0</v>
      </c>
      <c r="N8" s="10">
        <v>9.24</v>
      </c>
      <c r="O8" s="10">
        <v>33.36</v>
      </c>
    </row>
    <row r="9" spans="1:15" ht="21" customHeight="1" x14ac:dyDescent="0.25">
      <c r="A9" s="8"/>
      <c r="B9" s="7" t="s">
        <v>373</v>
      </c>
      <c r="C9" s="17" t="s">
        <v>18</v>
      </c>
      <c r="D9" s="17">
        <v>0</v>
      </c>
      <c r="E9" s="17">
        <v>1</v>
      </c>
      <c r="F9" s="17">
        <v>1</v>
      </c>
      <c r="G9" s="13">
        <v>0</v>
      </c>
      <c r="H9" s="14">
        <v>0</v>
      </c>
      <c r="I9" s="17">
        <v>0</v>
      </c>
      <c r="J9" s="14">
        <v>0</v>
      </c>
      <c r="K9" s="13">
        <v>0</v>
      </c>
      <c r="L9" s="14">
        <v>0</v>
      </c>
      <c r="M9" s="13">
        <v>1</v>
      </c>
      <c r="N9" s="10">
        <v>0</v>
      </c>
      <c r="O9" s="10">
        <v>0.5</v>
      </c>
    </row>
    <row r="10" spans="1:15" ht="56.25" x14ac:dyDescent="0.25">
      <c r="A10" s="7" t="s">
        <v>374</v>
      </c>
      <c r="B10" s="7" t="s">
        <v>375</v>
      </c>
      <c r="C10" s="17" t="s">
        <v>18</v>
      </c>
      <c r="D10" s="17">
        <v>0</v>
      </c>
      <c r="E10" s="17">
        <v>1</v>
      </c>
      <c r="F10" s="17">
        <v>1</v>
      </c>
      <c r="G10" s="13">
        <v>0.7</v>
      </c>
      <c r="H10" s="14">
        <v>0.7</v>
      </c>
      <c r="I10" s="17">
        <v>0.15</v>
      </c>
      <c r="J10" s="14">
        <v>0.15</v>
      </c>
      <c r="K10" s="13">
        <v>0.14599999999999999</v>
      </c>
      <c r="L10" s="14">
        <v>0.14599999999999999</v>
      </c>
      <c r="M10" s="13">
        <v>4.0000000000000001E-3</v>
      </c>
      <c r="N10" s="10">
        <v>1E-3</v>
      </c>
      <c r="O10" s="10">
        <v>2E-3</v>
      </c>
    </row>
    <row r="11" spans="1:15" ht="33.75" x14ac:dyDescent="0.25">
      <c r="A11" s="7" t="s">
        <v>376</v>
      </c>
      <c r="B11" s="7" t="s">
        <v>377</v>
      </c>
      <c r="C11" s="17" t="s">
        <v>18</v>
      </c>
      <c r="D11" s="17">
        <v>24</v>
      </c>
      <c r="E11" s="17">
        <v>24</v>
      </c>
      <c r="F11" s="17">
        <v>24</v>
      </c>
      <c r="G11" s="13">
        <v>7</v>
      </c>
      <c r="H11" s="14">
        <v>0.29166666666666669</v>
      </c>
      <c r="I11" s="17">
        <v>12</v>
      </c>
      <c r="J11" s="14">
        <v>0.5</v>
      </c>
      <c r="K11" s="13">
        <v>15</v>
      </c>
      <c r="L11" s="14">
        <v>0.625</v>
      </c>
      <c r="M11" s="13">
        <v>0</v>
      </c>
      <c r="N11" s="10">
        <v>4</v>
      </c>
      <c r="O11" s="10">
        <v>10</v>
      </c>
    </row>
    <row r="12" spans="1:15" ht="33.75" x14ac:dyDescent="0.25">
      <c r="A12" s="7" t="s">
        <v>378</v>
      </c>
      <c r="B12" s="7" t="s">
        <v>379</v>
      </c>
      <c r="C12" s="17" t="s">
        <v>18</v>
      </c>
      <c r="D12" s="17" t="s">
        <v>22</v>
      </c>
      <c r="E12" s="17">
        <v>30</v>
      </c>
      <c r="F12" s="17">
        <v>30</v>
      </c>
      <c r="G12" s="13">
        <v>10</v>
      </c>
      <c r="H12" s="14">
        <v>0.33333333333333331</v>
      </c>
      <c r="I12" s="17">
        <v>43</v>
      </c>
      <c r="J12" s="14">
        <v>1</v>
      </c>
      <c r="K12" s="13">
        <v>39</v>
      </c>
      <c r="L12" s="14">
        <v>1</v>
      </c>
      <c r="M12" s="13">
        <v>0</v>
      </c>
      <c r="N12" s="10">
        <v>0</v>
      </c>
      <c r="O12" s="10">
        <v>47</v>
      </c>
    </row>
    <row r="13" spans="1:15" ht="33.75" x14ac:dyDescent="0.25">
      <c r="A13" s="7" t="s">
        <v>380</v>
      </c>
      <c r="B13" s="7" t="s">
        <v>381</v>
      </c>
      <c r="C13" s="17" t="s">
        <v>18</v>
      </c>
      <c r="D13" s="17">
        <v>1</v>
      </c>
      <c r="E13" s="17">
        <v>1</v>
      </c>
      <c r="F13" s="17">
        <v>4</v>
      </c>
      <c r="G13" s="13">
        <v>1</v>
      </c>
      <c r="H13" s="14">
        <v>0.25</v>
      </c>
      <c r="I13" s="17">
        <v>1</v>
      </c>
      <c r="J13" s="14">
        <v>0.25</v>
      </c>
      <c r="K13" s="13">
        <v>1</v>
      </c>
      <c r="L13" s="14">
        <v>0.25</v>
      </c>
      <c r="M13" s="113">
        <v>1</v>
      </c>
      <c r="N13" s="10">
        <v>0.27800000000000002</v>
      </c>
      <c r="O13" s="10">
        <v>0.51900000000000002</v>
      </c>
    </row>
    <row r="14" spans="1:15" ht="22.5" x14ac:dyDescent="0.25">
      <c r="A14" s="8" t="s">
        <v>382</v>
      </c>
      <c r="B14" s="7" t="s">
        <v>383</v>
      </c>
      <c r="C14" s="17" t="s">
        <v>18</v>
      </c>
      <c r="D14" s="17">
        <v>3281</v>
      </c>
      <c r="E14" s="17">
        <v>3500</v>
      </c>
      <c r="F14" s="17">
        <v>3500</v>
      </c>
      <c r="G14" s="13">
        <v>2264</v>
      </c>
      <c r="H14" s="14">
        <v>0.64685714285714291</v>
      </c>
      <c r="I14" s="17">
        <v>1310</v>
      </c>
      <c r="J14" s="14">
        <v>0.37428571428571428</v>
      </c>
      <c r="K14" s="13">
        <v>1057</v>
      </c>
      <c r="L14" s="14">
        <v>0.30199999999999999</v>
      </c>
      <c r="M14" s="13">
        <v>0</v>
      </c>
      <c r="N14" s="10">
        <v>42</v>
      </c>
      <c r="O14" s="10">
        <v>42</v>
      </c>
    </row>
    <row r="15" spans="1:15" ht="45" x14ac:dyDescent="0.25">
      <c r="A15" s="8"/>
      <c r="B15" s="7" t="s">
        <v>384</v>
      </c>
      <c r="C15" s="17" t="s">
        <v>18</v>
      </c>
      <c r="D15" s="17">
        <v>130</v>
      </c>
      <c r="E15" s="17">
        <v>160</v>
      </c>
      <c r="F15" s="17">
        <v>160</v>
      </c>
      <c r="G15" s="13">
        <v>171</v>
      </c>
      <c r="H15" s="14">
        <v>1</v>
      </c>
      <c r="I15" s="17">
        <v>196</v>
      </c>
      <c r="J15" s="14">
        <v>1</v>
      </c>
      <c r="K15" s="13">
        <v>90</v>
      </c>
      <c r="L15" s="14">
        <v>0.5625</v>
      </c>
      <c r="M15" s="13">
        <v>0</v>
      </c>
      <c r="N15" s="10">
        <v>21</v>
      </c>
      <c r="O15" s="10">
        <v>42</v>
      </c>
    </row>
    <row r="16" spans="1:15" ht="33.75" x14ac:dyDescent="0.25">
      <c r="A16" s="8"/>
      <c r="B16" s="7" t="s">
        <v>385</v>
      </c>
      <c r="C16" s="17" t="s">
        <v>18</v>
      </c>
      <c r="D16" s="17">
        <v>70</v>
      </c>
      <c r="E16" s="17">
        <v>80</v>
      </c>
      <c r="F16" s="17">
        <v>80</v>
      </c>
      <c r="G16" s="13">
        <v>34</v>
      </c>
      <c r="H16" s="14">
        <v>0.42499999999999999</v>
      </c>
      <c r="I16" s="17">
        <v>36</v>
      </c>
      <c r="J16" s="14">
        <v>0.45</v>
      </c>
      <c r="K16" s="13">
        <v>39</v>
      </c>
      <c r="L16" s="14">
        <v>0.48749999999999999</v>
      </c>
      <c r="M16" s="13">
        <v>0</v>
      </c>
      <c r="N16" s="10">
        <v>0</v>
      </c>
      <c r="O16" s="10">
        <v>0</v>
      </c>
    </row>
    <row r="17" spans="1:15" ht="22.5" x14ac:dyDescent="0.25">
      <c r="A17" s="8" t="s">
        <v>386</v>
      </c>
      <c r="B17" s="7" t="s">
        <v>387</v>
      </c>
      <c r="C17" s="17" t="s">
        <v>388</v>
      </c>
      <c r="D17" s="17">
        <v>85.84</v>
      </c>
      <c r="E17" s="17">
        <v>91.58</v>
      </c>
      <c r="F17" s="17">
        <v>5.74</v>
      </c>
      <c r="G17" s="13">
        <v>0</v>
      </c>
      <c r="H17" s="14">
        <v>0</v>
      </c>
      <c r="I17" s="17">
        <v>7.6898</v>
      </c>
      <c r="J17" s="14">
        <v>1</v>
      </c>
      <c r="K17" s="13">
        <v>0</v>
      </c>
      <c r="L17" s="14">
        <v>0</v>
      </c>
      <c r="M17" s="13">
        <v>0</v>
      </c>
      <c r="N17" s="10">
        <v>0</v>
      </c>
      <c r="O17" s="10">
        <v>0</v>
      </c>
    </row>
    <row r="18" spans="1:15" ht="45" x14ac:dyDescent="0.25">
      <c r="A18" s="8"/>
      <c r="B18" s="7" t="s">
        <v>389</v>
      </c>
      <c r="C18" s="17" t="s">
        <v>18</v>
      </c>
      <c r="D18" s="17" t="s">
        <v>22</v>
      </c>
      <c r="E18" s="17">
        <v>2</v>
      </c>
      <c r="F18" s="17">
        <v>2</v>
      </c>
      <c r="G18" s="13">
        <v>0</v>
      </c>
      <c r="H18" s="14">
        <v>0</v>
      </c>
      <c r="I18" s="17">
        <v>0</v>
      </c>
      <c r="J18" s="14">
        <v>0</v>
      </c>
      <c r="K18" s="13">
        <v>0</v>
      </c>
      <c r="L18" s="14">
        <v>0</v>
      </c>
      <c r="M18" s="13">
        <v>2</v>
      </c>
      <c r="N18" s="10">
        <v>0</v>
      </c>
      <c r="O18" s="10">
        <v>0.05</v>
      </c>
    </row>
    <row r="19" spans="1:15" ht="33.75" x14ac:dyDescent="0.25">
      <c r="A19" s="8"/>
      <c r="B19" s="7" t="s">
        <v>390</v>
      </c>
      <c r="C19" s="17" t="s">
        <v>18</v>
      </c>
      <c r="D19" s="17" t="s">
        <v>22</v>
      </c>
      <c r="E19" s="17">
        <v>11</v>
      </c>
      <c r="F19" s="17">
        <v>11</v>
      </c>
      <c r="G19" s="13">
        <v>1</v>
      </c>
      <c r="H19" s="14">
        <v>9.0909090909090912E-2</v>
      </c>
      <c r="I19" s="17">
        <v>3</v>
      </c>
      <c r="J19" s="14">
        <v>0.27272727272727271</v>
      </c>
      <c r="K19" s="13">
        <v>6</v>
      </c>
      <c r="L19" s="14">
        <v>0.54545454545454541</v>
      </c>
      <c r="M19" s="13">
        <v>1</v>
      </c>
      <c r="N19" s="10">
        <v>0.109</v>
      </c>
      <c r="O19" s="10">
        <v>0.27300000000000002</v>
      </c>
    </row>
    <row r="20" spans="1:15" ht="33.75" x14ac:dyDescent="0.25">
      <c r="A20" s="7" t="s">
        <v>386</v>
      </c>
      <c r="B20" s="7" t="s">
        <v>391</v>
      </c>
      <c r="C20" s="17" t="s">
        <v>18</v>
      </c>
      <c r="D20" s="17">
        <v>2</v>
      </c>
      <c r="E20" s="17">
        <v>8</v>
      </c>
      <c r="F20" s="17">
        <v>6</v>
      </c>
      <c r="G20" s="13">
        <v>0</v>
      </c>
      <c r="H20" s="14">
        <v>0</v>
      </c>
      <c r="I20" s="17">
        <v>0.9</v>
      </c>
      <c r="J20" s="14">
        <v>0.15</v>
      </c>
      <c r="K20" s="13">
        <v>0.12</v>
      </c>
      <c r="L20" s="14">
        <v>0.02</v>
      </c>
      <c r="M20" s="13">
        <v>4.9800000000000004</v>
      </c>
      <c r="N20" s="10">
        <v>0</v>
      </c>
      <c r="O20" s="10">
        <v>0.25600000000000001</v>
      </c>
    </row>
    <row r="21" spans="1:15" ht="33.75" x14ac:dyDescent="0.25">
      <c r="A21" s="7" t="s">
        <v>392</v>
      </c>
      <c r="B21" s="7" t="s">
        <v>393</v>
      </c>
      <c r="C21" s="17" t="s">
        <v>18</v>
      </c>
      <c r="D21" s="17">
        <v>0</v>
      </c>
      <c r="E21" s="17">
        <v>1</v>
      </c>
      <c r="F21" s="17">
        <v>1</v>
      </c>
      <c r="G21" s="13">
        <v>0.5</v>
      </c>
      <c r="H21" s="14">
        <v>0.5</v>
      </c>
      <c r="I21" s="17">
        <v>0.42499999999999999</v>
      </c>
      <c r="J21" s="14">
        <v>0.42499999999999999</v>
      </c>
      <c r="K21" s="13">
        <v>7.4999999999999997E-2</v>
      </c>
      <c r="L21" s="14">
        <v>7.4999999999999997E-2</v>
      </c>
      <c r="M21" s="13">
        <v>0</v>
      </c>
      <c r="N21" s="10">
        <v>0</v>
      </c>
      <c r="O21" s="10">
        <v>0</v>
      </c>
    </row>
    <row r="22" spans="1:15" ht="22.5" x14ac:dyDescent="0.25">
      <c r="A22" s="8" t="s">
        <v>394</v>
      </c>
      <c r="B22" s="7" t="s">
        <v>395</v>
      </c>
      <c r="C22" s="17" t="s">
        <v>18</v>
      </c>
      <c r="D22" s="17">
        <v>3</v>
      </c>
      <c r="E22" s="17">
        <v>4</v>
      </c>
      <c r="F22" s="17">
        <v>4</v>
      </c>
      <c r="G22" s="13">
        <v>2</v>
      </c>
      <c r="H22" s="14">
        <v>0.5</v>
      </c>
      <c r="I22" s="17">
        <v>1</v>
      </c>
      <c r="J22" s="14">
        <v>0.25</v>
      </c>
      <c r="K22" s="13">
        <v>0.94899999999999995</v>
      </c>
      <c r="L22" s="14">
        <v>0.23724999999999999</v>
      </c>
      <c r="M22" s="13">
        <v>5.0999999999999997E-2</v>
      </c>
      <c r="N22" s="10">
        <v>4.0000000000000001E-3</v>
      </c>
      <c r="O22" s="10">
        <v>0.03</v>
      </c>
    </row>
    <row r="23" spans="1:15" ht="22.5" x14ac:dyDescent="0.25">
      <c r="A23" s="8"/>
      <c r="B23" s="7" t="s">
        <v>396</v>
      </c>
      <c r="C23" s="17" t="s">
        <v>25</v>
      </c>
      <c r="D23" s="17">
        <v>33</v>
      </c>
      <c r="E23" s="17">
        <v>83</v>
      </c>
      <c r="F23" s="17">
        <v>50</v>
      </c>
      <c r="G23" s="13">
        <v>12.5</v>
      </c>
      <c r="H23" s="14">
        <v>0.25</v>
      </c>
      <c r="I23" s="17">
        <v>12.5</v>
      </c>
      <c r="J23" s="14">
        <v>0.25</v>
      </c>
      <c r="K23" s="13">
        <v>12.5</v>
      </c>
      <c r="L23" s="14">
        <v>0.25</v>
      </c>
      <c r="M23" s="13">
        <v>12.5</v>
      </c>
      <c r="N23" s="10">
        <v>1.125</v>
      </c>
      <c r="O23" s="10">
        <v>2.464</v>
      </c>
    </row>
    <row r="24" spans="1:15" x14ac:dyDescent="0.25">
      <c r="A24" s="8"/>
      <c r="B24" s="7" t="s">
        <v>397</v>
      </c>
      <c r="C24" s="17" t="s">
        <v>18</v>
      </c>
      <c r="D24" s="17">
        <v>0</v>
      </c>
      <c r="E24" s="17">
        <v>2</v>
      </c>
      <c r="F24" s="17">
        <v>2</v>
      </c>
      <c r="G24" s="13">
        <v>0</v>
      </c>
      <c r="H24" s="14">
        <v>0</v>
      </c>
      <c r="I24" s="17">
        <v>2</v>
      </c>
      <c r="J24" s="14">
        <v>1</v>
      </c>
      <c r="K24" s="13">
        <v>0.75</v>
      </c>
      <c r="L24" s="14">
        <v>0.375</v>
      </c>
      <c r="M24" s="13">
        <v>0</v>
      </c>
      <c r="N24" s="10">
        <v>0</v>
      </c>
      <c r="O24" s="10">
        <v>0</v>
      </c>
    </row>
    <row r="25" spans="1:15" ht="33.75" x14ac:dyDescent="0.25">
      <c r="A25" s="8"/>
      <c r="B25" s="7" t="s">
        <v>398</v>
      </c>
      <c r="C25" s="17" t="s">
        <v>18</v>
      </c>
      <c r="D25" s="17">
        <v>0</v>
      </c>
      <c r="E25" s="17">
        <v>2</v>
      </c>
      <c r="F25" s="17">
        <v>2</v>
      </c>
      <c r="G25" s="13">
        <v>1</v>
      </c>
      <c r="H25" s="14">
        <v>0.5</v>
      </c>
      <c r="I25" s="17">
        <v>1</v>
      </c>
      <c r="J25" s="14">
        <v>0.5</v>
      </c>
      <c r="K25" s="13">
        <v>0.75700000000000001</v>
      </c>
      <c r="L25" s="14">
        <v>0.3785</v>
      </c>
      <c r="M25" s="13">
        <v>0</v>
      </c>
      <c r="N25" s="10">
        <v>0</v>
      </c>
      <c r="O25" s="10">
        <v>0</v>
      </c>
    </row>
    <row r="26" spans="1:15" ht="22.5" x14ac:dyDescent="0.25">
      <c r="A26" s="8"/>
      <c r="B26" s="7" t="s">
        <v>399</v>
      </c>
      <c r="C26" s="17" t="s">
        <v>18</v>
      </c>
      <c r="D26" s="17">
        <v>55000</v>
      </c>
      <c r="E26" s="17">
        <v>55000</v>
      </c>
      <c r="F26" s="17">
        <v>55000</v>
      </c>
      <c r="G26" s="13">
        <v>15730</v>
      </c>
      <c r="H26" s="14">
        <v>0.28599999999999998</v>
      </c>
      <c r="I26" s="17">
        <v>19447</v>
      </c>
      <c r="J26" s="14">
        <v>0.35358181818181816</v>
      </c>
      <c r="K26" s="13">
        <v>15968</v>
      </c>
      <c r="L26" s="14">
        <v>0.29032727272727271</v>
      </c>
      <c r="M26" s="13">
        <v>3855</v>
      </c>
      <c r="N26" s="10">
        <v>604</v>
      </c>
      <c r="O26" s="10">
        <v>1158</v>
      </c>
    </row>
    <row r="27" spans="1:15" ht="33.75" x14ac:dyDescent="0.25">
      <c r="A27" s="7" t="s">
        <v>400</v>
      </c>
      <c r="B27" s="7" t="s">
        <v>401</v>
      </c>
      <c r="C27" s="17" t="s">
        <v>18</v>
      </c>
      <c r="D27" s="17">
        <v>0</v>
      </c>
      <c r="E27" s="17">
        <v>1</v>
      </c>
      <c r="F27" s="17">
        <v>1</v>
      </c>
      <c r="G27" s="13">
        <v>0</v>
      </c>
      <c r="H27" s="14">
        <v>0</v>
      </c>
      <c r="I27" s="17">
        <v>0</v>
      </c>
      <c r="J27" s="14">
        <v>0</v>
      </c>
      <c r="K27" s="13">
        <v>1</v>
      </c>
      <c r="L27" s="14">
        <v>1</v>
      </c>
      <c r="M27" s="13">
        <v>0</v>
      </c>
      <c r="N27" s="10">
        <v>0</v>
      </c>
      <c r="O27" s="10">
        <v>0</v>
      </c>
    </row>
    <row r="28" spans="1:15" ht="22.5" customHeight="1" x14ac:dyDescent="0.25">
      <c r="A28" s="8" t="s">
        <v>402</v>
      </c>
      <c r="B28" s="7" t="s">
        <v>403</v>
      </c>
      <c r="C28" s="17" t="s">
        <v>18</v>
      </c>
      <c r="D28" s="17">
        <v>1486</v>
      </c>
      <c r="E28" s="17">
        <v>2000</v>
      </c>
      <c r="F28" s="17">
        <v>2000</v>
      </c>
      <c r="G28" s="13">
        <v>1508</v>
      </c>
      <c r="H28" s="14">
        <v>0.754</v>
      </c>
      <c r="I28" s="17">
        <v>2030</v>
      </c>
      <c r="J28" s="14">
        <v>1</v>
      </c>
      <c r="K28" s="13">
        <v>2648</v>
      </c>
      <c r="L28" s="14">
        <v>1</v>
      </c>
      <c r="M28" s="13">
        <v>0</v>
      </c>
      <c r="N28" s="10">
        <v>4</v>
      </c>
      <c r="O28" s="10">
        <v>1123</v>
      </c>
    </row>
    <row r="29" spans="1:15" ht="45" x14ac:dyDescent="0.25">
      <c r="A29" s="8"/>
      <c r="B29" s="7" t="s">
        <v>404</v>
      </c>
      <c r="C29" s="17" t="s">
        <v>18</v>
      </c>
      <c r="D29" s="17">
        <v>1</v>
      </c>
      <c r="E29" s="17">
        <v>1</v>
      </c>
      <c r="F29" s="17">
        <v>4</v>
      </c>
      <c r="G29" s="13">
        <v>1</v>
      </c>
      <c r="H29" s="14">
        <v>0.25</v>
      </c>
      <c r="I29" s="17">
        <v>1</v>
      </c>
      <c r="J29" s="14">
        <v>0.25</v>
      </c>
      <c r="K29" s="13">
        <v>1</v>
      </c>
      <c r="L29" s="14">
        <v>0.25</v>
      </c>
      <c r="M29" s="13">
        <v>1</v>
      </c>
      <c r="N29" s="10">
        <v>0.436</v>
      </c>
      <c r="O29" s="10">
        <v>0.624</v>
      </c>
    </row>
  </sheetData>
  <mergeCells count="17">
    <mergeCell ref="A28:A29"/>
    <mergeCell ref="M2:O2"/>
    <mergeCell ref="A4:A5"/>
    <mergeCell ref="A7:A9"/>
    <mergeCell ref="A14:A16"/>
    <mergeCell ref="A17:A19"/>
    <mergeCell ref="A22:A26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GENERAL-ADELI</vt:lpstr>
      <vt:lpstr>ALCALDIA-TIC</vt:lpstr>
      <vt:lpstr>GOBIERNO</vt:lpstr>
      <vt:lpstr>INFRAESTRUCTURA</vt:lpstr>
      <vt:lpstr>CONTROL INTERNO</vt:lpstr>
      <vt:lpstr>EDUCACION</vt:lpstr>
      <vt:lpstr>DEPORTES</vt:lpstr>
      <vt:lpstr>JURIDICA</vt:lpstr>
      <vt:lpstr>MEDIO AMBIENTE</vt:lpstr>
      <vt:lpstr>MOVILIDAD</vt:lpstr>
      <vt:lpstr>PARTICIPACION</vt:lpstr>
      <vt:lpstr>PLANEACION</vt:lpstr>
      <vt:lpstr>SALUD</vt:lpstr>
      <vt:lpstr>SERVICIOS</vt:lpstr>
      <vt:lpstr>VIVIENDA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Ceneida Maria Restrepo Bermudez</dc:creator>
  <cp:lastModifiedBy>Ceneida Maria Restrepo Bermudez</cp:lastModifiedBy>
  <dcterms:created xsi:type="dcterms:W3CDTF">2019-07-24T12:54:42Z</dcterms:created>
  <dcterms:modified xsi:type="dcterms:W3CDTF">2019-07-24T13:49:57Z</dcterms:modified>
</cp:coreProperties>
</file>