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28405710\Desktop\4. Obser\Submenu 1.2 Auditoria a las Instituciones Prestadores de Servicios de Salud – IPS\"/>
    </mc:Choice>
  </mc:AlternateContent>
  <bookViews>
    <workbookView xWindow="0" yWindow="0" windowWidth="13500" windowHeight="1138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26" i="1" l="1"/>
  <c r="U25" i="1"/>
  <c r="U22" i="1"/>
  <c r="U21" i="1"/>
  <c r="U19" i="1"/>
  <c r="U18" i="1"/>
  <c r="U16" i="1"/>
  <c r="U15" i="1"/>
  <c r="U14" i="1"/>
  <c r="U13" i="1"/>
  <c r="U11" i="1"/>
  <c r="U12" i="1"/>
  <c r="U10" i="1" l="1"/>
  <c r="U9" i="1"/>
  <c r="U8" i="1"/>
  <c r="U7" i="1"/>
  <c r="U23" i="1" l="1"/>
  <c r="U27" i="1"/>
  <c r="U20" i="1"/>
  <c r="U17" i="1"/>
</calcChain>
</file>

<file path=xl/sharedStrings.xml><?xml version="1.0" encoding="utf-8"?>
<sst xmlns="http://schemas.openxmlformats.org/spreadsheetml/2006/main" count="97" uniqueCount="76">
  <si>
    <t>IPS</t>
  </si>
  <si>
    <t>DIA DE AUDITORIA</t>
  </si>
  <si>
    <t>% DE CUMPLIMIENTO</t>
  </si>
  <si>
    <t>Playa Rica</t>
  </si>
  <si>
    <t>Promedan La Gloria</t>
  </si>
  <si>
    <t>Promedan Santa Maria</t>
  </si>
  <si>
    <t>abril 15 de 2021</t>
  </si>
  <si>
    <t>abril 22 de 2021</t>
  </si>
  <si>
    <t>Virrey Solis</t>
  </si>
  <si>
    <t>mayo 6 de 2021</t>
  </si>
  <si>
    <t>San Rafael</t>
  </si>
  <si>
    <t>mayo 13 de 2021</t>
  </si>
  <si>
    <t>Humanitas</t>
  </si>
  <si>
    <t>mayo 20 de 2021</t>
  </si>
  <si>
    <t xml:space="preserve"> INFORME FINAL</t>
  </si>
  <si>
    <t>ok</t>
  </si>
  <si>
    <t>Sumimedical</t>
  </si>
  <si>
    <t>junio 24 de 2021</t>
  </si>
  <si>
    <t>Davita</t>
  </si>
  <si>
    <t>junio 29 de 2021</t>
  </si>
  <si>
    <t>junio 15 de 2021</t>
  </si>
  <si>
    <t>Comfama Centro</t>
  </si>
  <si>
    <t>Comfama Santa Maria</t>
  </si>
  <si>
    <t>junio 22 de 2021</t>
  </si>
  <si>
    <t>Comfama San Antonio</t>
  </si>
  <si>
    <t>Fisinova</t>
  </si>
  <si>
    <t>Agosto 12 de 2021</t>
  </si>
  <si>
    <t>Clinica antioquia</t>
  </si>
  <si>
    <t>Synlan</t>
  </si>
  <si>
    <t>Hospital del Sur</t>
  </si>
  <si>
    <t>Agosto 19 de 2021</t>
  </si>
  <si>
    <t>Agosto 20 de 2021</t>
  </si>
  <si>
    <t>Agosto 26 de 2021</t>
  </si>
  <si>
    <t>Angiosur</t>
  </si>
  <si>
    <t>Sept 9 de 2021</t>
  </si>
  <si>
    <t>CORPORACION DE SERVICIOS DEL CLUB ROTARIO DE ITAGUI</t>
  </si>
  <si>
    <t>COBERSALUD CC ARRAYANES</t>
  </si>
  <si>
    <t>IPS CLINICA ODONTOLOGICA DIENTES SANOS CODIS</t>
  </si>
  <si>
    <t>CENTRO MEDICO BUENOS AIRES BARRIO SANTA MARIA</t>
  </si>
  <si>
    <t>MELISSA ALZATE</t>
  </si>
  <si>
    <t>COMPONENTES</t>
  </si>
  <si>
    <t>ACCESIBILIDAD (REFERENCIA Y CONTRARREFERENCIA</t>
  </si>
  <si>
    <t>AUDITORIA PARA EL MEJORAMIENTO DE LA CALIDAD- PAMEC</t>
  </si>
  <si>
    <t>MEDICAMENTOS</t>
  </si>
  <si>
    <t xml:space="preserve">SALUD PÚBLICA-VIGILANCIA EPIDEMIOLOGIA </t>
  </si>
  <si>
    <t xml:space="preserve">SALUD PÚBLICA -SALUD MENTAL </t>
  </si>
  <si>
    <t>SEGUIMIENTO A LAS ACCIONES DE PROTECCIÓN ESPECÍFICA Y DETECCIÓN TEMPRANA Y APLICACIÓN DE GUÍAS PARA LA ATENCIÓN INTEGRAL PARA LAS ENF. DE INTERÉS EN SALUD PUBLICA DE OBLIGATORIO CUMPLIMIEN</t>
  </si>
  <si>
    <t>ENFERMEDADES CRONICAS</t>
  </si>
  <si>
    <t>SEGURIDAD MATERNA</t>
  </si>
  <si>
    <t>PROGRAMA AMPLIADO DE INMUNIZACIONES - PAI</t>
  </si>
  <si>
    <t>RESIDUOS HOSPITALARIOS</t>
  </si>
  <si>
    <t>SEGURIDAD EN EL TRABAJO- EMERGENCIAS</t>
  </si>
  <si>
    <t>PARTICIPACION SOCIAL</t>
  </si>
  <si>
    <t>SEGURIDAD ALIMENTARIA Y NUTRICIONAL</t>
  </si>
  <si>
    <t>REGISTRO INDIVIDUAL DE PRESTACION DE SERVICIOS DE SALUD-RIPS</t>
  </si>
  <si>
    <t>PROMEDIO GLOBAL</t>
  </si>
  <si>
    <t xml:space="preserve">% CUMPLIMIENTO TOTAL: </t>
  </si>
  <si>
    <t>CONCEPTO</t>
  </si>
  <si>
    <t>PORCENTAJE DE CUMPLIMIENTO</t>
  </si>
  <si>
    <t>COLOR REPRESENTATIVO</t>
  </si>
  <si>
    <t>REQUERIMIENTO POR LA SECRETARIA</t>
  </si>
  <si>
    <t>BUENO</t>
  </si>
  <si>
    <t>85-100%</t>
  </si>
  <si>
    <t>VERDE</t>
  </si>
  <si>
    <t>N/A</t>
  </si>
  <si>
    <t>ACEPTABLE</t>
  </si>
  <si>
    <t>70-84%</t>
  </si>
  <si>
    <t>AMARILLO</t>
  </si>
  <si>
    <t>Plan de mejoramiento y Seguimiento</t>
  </si>
  <si>
    <t>CRITICO</t>
  </si>
  <si>
    <t>0-69%</t>
  </si>
  <si>
    <t>ROJO</t>
  </si>
  <si>
    <t>Visita de Asistencia tecnica y Asesoria, Plan de mejoramiento y Seguimiento</t>
  </si>
  <si>
    <t>RESULTADO FINAL</t>
  </si>
  <si>
    <t>NOTA: Los componentes que no le aplican al  prestador fueron valorados al 100%</t>
  </si>
  <si>
    <t>RESULTADO PROCESO DE INSPECCIÓN Y VIGILANCIA A LAS INSTITUCIONES PRESTADORAS DE SERVICIOS DE SALUD - IPS 
INFORME DE AUDITORIAS EXTERNAS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</si>
</sst>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10" fontId="4" fillId="5" borderId="1" xfId="2" applyNumberFormat="1" applyFont="1" applyFill="1" applyBorder="1" applyAlignment="1">
      <alignment horizontal="center" vertical="center"/>
    </xf>
    <xf numFmtId="10" fontId="4" fillId="5" borderId="4" xfId="2" applyNumberFormat="1" applyFont="1" applyFill="1" applyBorder="1" applyAlignment="1">
      <alignment horizontal="center" vertical="center"/>
    </xf>
    <xf numFmtId="10" fontId="4" fillId="5" borderId="5" xfId="2" applyNumberFormat="1" applyFont="1" applyFill="1" applyBorder="1" applyAlignment="1">
      <alignment horizontal="center" vertical="center"/>
    </xf>
    <xf numFmtId="10" fontId="4" fillId="5" borderId="6" xfId="2" applyNumberFormat="1" applyFont="1" applyFill="1" applyBorder="1" applyAlignment="1">
      <alignment horizontal="center" vertical="center"/>
    </xf>
    <xf numFmtId="10" fontId="4" fillId="5" borderId="1" xfId="1" applyNumberFormat="1" applyFont="1" applyFill="1" applyBorder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0" fontId="4" fillId="0" borderId="4" xfId="2" applyNumberFormat="1" applyFont="1" applyFill="1" applyBorder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4" fillId="0" borderId="6" xfId="2" applyNumberFormat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0" fontId="4" fillId="3" borderId="1" xfId="2" applyNumberFormat="1" applyFont="1" applyFill="1" applyBorder="1" applyAlignment="1">
      <alignment vertical="center"/>
    </xf>
    <xf numFmtId="10" fontId="4" fillId="4" borderId="1" xfId="2" applyNumberFormat="1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center" vertical="center"/>
    </xf>
    <xf numFmtId="10" fontId="4" fillId="3" borderId="5" xfId="0" applyNumberFormat="1" applyFont="1" applyFill="1" applyBorder="1" applyAlignment="1">
      <alignment horizontal="center" vertical="center"/>
    </xf>
    <xf numFmtId="10" fontId="4" fillId="3" borderId="6" xfId="0" applyNumberFormat="1" applyFont="1" applyFill="1" applyBorder="1" applyAlignment="1">
      <alignment horizontal="center" vertical="center"/>
    </xf>
    <xf numFmtId="10" fontId="4" fillId="3" borderId="1" xfId="2" applyNumberFormat="1" applyFont="1" applyFill="1" applyBorder="1" applyAlignment="1">
      <alignment horizontal="center" vertical="center"/>
    </xf>
    <xf numFmtId="10" fontId="4" fillId="4" borderId="4" xfId="2" applyNumberFormat="1" applyFont="1" applyFill="1" applyBorder="1" applyAlignment="1">
      <alignment horizontal="center" vertical="center"/>
    </xf>
    <xf numFmtId="10" fontId="4" fillId="4" borderId="5" xfId="2" applyNumberFormat="1" applyFont="1" applyFill="1" applyBorder="1" applyAlignment="1">
      <alignment horizontal="center" vertical="center"/>
    </xf>
    <xf numFmtId="10" fontId="4" fillId="4" borderId="6" xfId="2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</xdr:colOff>
      <xdr:row>0</xdr:row>
      <xdr:rowOff>83344</xdr:rowOff>
    </xdr:from>
    <xdr:to>
      <xdr:col>1</xdr:col>
      <xdr:colOff>3417739</xdr:colOff>
      <xdr:row>1</xdr:row>
      <xdr:rowOff>321469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48" b="3741"/>
        <a:stretch/>
      </xdr:blipFill>
      <xdr:spPr>
        <a:xfrm>
          <a:off x="297655" y="83344"/>
          <a:ext cx="3358209" cy="678656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47624</xdr:colOff>
      <xdr:row>0</xdr:row>
      <xdr:rowOff>11907</xdr:rowOff>
    </xdr:from>
    <xdr:to>
      <xdr:col>20</xdr:col>
      <xdr:colOff>1233235</xdr:colOff>
      <xdr:row>1</xdr:row>
      <xdr:rowOff>357188</xdr:rowOff>
    </xdr:to>
    <xdr:pic>
      <xdr:nvPicPr>
        <xdr:cNvPr id="3" name="1 Imagen" descr="Descripción: D:\ESCUDO ITAGUI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49" y="11907"/>
          <a:ext cx="1185611" cy="785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tabSelected="1" zoomScale="80" zoomScaleNormal="80" workbookViewId="0">
      <selection sqref="A1:B2"/>
    </sheetView>
  </sheetViews>
  <sheetFormatPr baseColWidth="10" defaultRowHeight="15" x14ac:dyDescent="0.25"/>
  <cols>
    <col min="1" max="1" width="3.5703125" style="12" customWidth="1"/>
    <col min="2" max="2" width="57.5703125" style="11" customWidth="1"/>
    <col min="3" max="3" width="29.85546875" style="46" customWidth="1"/>
    <col min="4" max="4" width="16.140625" style="12" customWidth="1"/>
    <col min="5" max="5" width="27.140625" style="12" customWidth="1"/>
    <col min="6" max="6" width="25" style="12" customWidth="1"/>
    <col min="7" max="7" width="18.42578125" style="12" customWidth="1"/>
    <col min="8" max="8" width="23" style="12" customWidth="1"/>
    <col min="9" max="15" width="16.140625" style="12" customWidth="1"/>
    <col min="16" max="16" width="23.140625" style="12" customWidth="1"/>
    <col min="17" max="17" width="16.140625" style="12" customWidth="1"/>
    <col min="18" max="18" width="24.85546875" style="12" customWidth="1"/>
    <col min="19" max="19" width="19.28515625" style="12" customWidth="1"/>
    <col min="20" max="21" width="21.42578125" style="12" customWidth="1"/>
    <col min="22" max="16384" width="11.42578125" style="11"/>
  </cols>
  <sheetData>
    <row r="1" spans="1:21" s="25" customFormat="1" ht="34.5" customHeight="1" x14ac:dyDescent="0.25">
      <c r="A1" s="69"/>
      <c r="B1" s="70"/>
      <c r="C1" s="78" t="s">
        <v>75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5" customFormat="1" ht="34.5" customHeight="1" thickBot="1" x14ac:dyDescent="0.3">
      <c r="A2" s="71"/>
      <c r="B2" s="72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1" s="25" customFormat="1" ht="34.5" customHeight="1" x14ac:dyDescent="0.25">
      <c r="A3" s="58"/>
      <c r="B3" s="58" t="s">
        <v>0</v>
      </c>
      <c r="C3" s="58" t="s">
        <v>1</v>
      </c>
      <c r="D3" s="59" t="s">
        <v>14</v>
      </c>
      <c r="E3" s="65" t="s">
        <v>40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68"/>
    </row>
    <row r="4" spans="1:21" s="25" customFormat="1" ht="34.5" customHeight="1" x14ac:dyDescent="0.25">
      <c r="A4" s="58"/>
      <c r="B4" s="58"/>
      <c r="C4" s="58"/>
      <c r="D4" s="59"/>
      <c r="E4" s="55" t="s">
        <v>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60"/>
    </row>
    <row r="5" spans="1:21" s="53" customFormat="1" ht="62.25" customHeight="1" x14ac:dyDescent="0.25">
      <c r="A5" s="58"/>
      <c r="B5" s="58"/>
      <c r="C5" s="58"/>
      <c r="D5" s="59"/>
      <c r="E5" s="54" t="s">
        <v>41</v>
      </c>
      <c r="F5" s="54" t="s">
        <v>42</v>
      </c>
      <c r="G5" s="54" t="s">
        <v>43</v>
      </c>
      <c r="H5" s="54" t="s">
        <v>44</v>
      </c>
      <c r="I5" s="54" t="s">
        <v>45</v>
      </c>
      <c r="J5" s="55" t="s">
        <v>46</v>
      </c>
      <c r="K5" s="56"/>
      <c r="L5" s="56"/>
      <c r="M5" s="56"/>
      <c r="N5" s="56"/>
      <c r="O5" s="57"/>
      <c r="P5" s="54" t="s">
        <v>50</v>
      </c>
      <c r="Q5" s="54" t="s">
        <v>51</v>
      </c>
      <c r="R5" s="54" t="s">
        <v>52</v>
      </c>
      <c r="S5" s="54" t="s">
        <v>53</v>
      </c>
      <c r="T5" s="54" t="s">
        <v>54</v>
      </c>
      <c r="U5" s="61"/>
    </row>
    <row r="6" spans="1:21" s="53" customFormat="1" ht="62.25" customHeight="1" x14ac:dyDescent="0.25">
      <c r="A6" s="62"/>
      <c r="B6" s="62"/>
      <c r="C6" s="62"/>
      <c r="D6" s="63"/>
      <c r="E6" s="63"/>
      <c r="F6" s="63"/>
      <c r="G6" s="63"/>
      <c r="H6" s="63"/>
      <c r="I6" s="63"/>
      <c r="J6" s="55" t="s">
        <v>47</v>
      </c>
      <c r="K6" s="57"/>
      <c r="L6" s="55" t="s">
        <v>48</v>
      </c>
      <c r="M6" s="57"/>
      <c r="N6" s="55" t="s">
        <v>49</v>
      </c>
      <c r="O6" s="57"/>
      <c r="P6" s="63"/>
      <c r="Q6" s="63"/>
      <c r="R6" s="63"/>
      <c r="S6" s="63"/>
      <c r="T6" s="63"/>
      <c r="U6" s="64" t="s">
        <v>73</v>
      </c>
    </row>
    <row r="7" spans="1:21" s="25" customFormat="1" x14ac:dyDescent="0.25">
      <c r="A7" s="13">
        <v>1</v>
      </c>
      <c r="B7" s="14" t="s">
        <v>33</v>
      </c>
      <c r="C7" s="15" t="s">
        <v>34</v>
      </c>
      <c r="D7" s="16" t="s">
        <v>15</v>
      </c>
      <c r="E7" s="17">
        <v>1</v>
      </c>
      <c r="F7" s="18">
        <v>0.78400000000000003</v>
      </c>
      <c r="G7" s="19">
        <v>1</v>
      </c>
      <c r="H7" s="19">
        <v>1</v>
      </c>
      <c r="I7" s="19">
        <v>1</v>
      </c>
      <c r="J7" s="20">
        <v>1</v>
      </c>
      <c r="K7" s="21"/>
      <c r="L7" s="21"/>
      <c r="M7" s="21"/>
      <c r="N7" s="21"/>
      <c r="O7" s="22"/>
      <c r="P7" s="19">
        <v>1</v>
      </c>
      <c r="Q7" s="23">
        <v>0.97899999999999998</v>
      </c>
      <c r="R7" s="24">
        <v>0</v>
      </c>
      <c r="S7" s="24">
        <v>0</v>
      </c>
      <c r="T7" s="19">
        <v>1</v>
      </c>
      <c r="U7" s="24">
        <f>+(E7+F7+G7+H7+I7+J7+P7+Q7+R7+S7+T7)/9</f>
        <v>0.97366666666666668</v>
      </c>
    </row>
    <row r="8" spans="1:21" x14ac:dyDescent="0.25">
      <c r="A8" s="26">
        <v>2</v>
      </c>
      <c r="B8" s="1" t="s">
        <v>38</v>
      </c>
      <c r="C8" s="27">
        <v>44497</v>
      </c>
      <c r="D8" s="16" t="s">
        <v>15</v>
      </c>
      <c r="E8" s="17">
        <v>1</v>
      </c>
      <c r="F8" s="23">
        <v>0.80400000000000005</v>
      </c>
      <c r="G8" s="19">
        <v>1</v>
      </c>
      <c r="H8" s="19">
        <v>1</v>
      </c>
      <c r="I8" s="19">
        <v>1</v>
      </c>
      <c r="J8" s="28">
        <v>0</v>
      </c>
      <c r="K8" s="29"/>
      <c r="L8" s="29"/>
      <c r="M8" s="29"/>
      <c r="N8" s="29"/>
      <c r="O8" s="30"/>
      <c r="P8" s="23">
        <v>0.89500000000000002</v>
      </c>
      <c r="Q8" s="23">
        <v>0.97919999999999996</v>
      </c>
      <c r="R8" s="23">
        <v>0.875</v>
      </c>
      <c r="S8" s="24">
        <v>0</v>
      </c>
      <c r="T8" s="31">
        <v>0.44409999999999999</v>
      </c>
      <c r="U8" s="24">
        <f>+(E8+F8+G8+H8+I8+J8+P8+Q8+R8+S8+T8)/9</f>
        <v>0.88858888888888876</v>
      </c>
    </row>
    <row r="9" spans="1:21" s="25" customFormat="1" x14ac:dyDescent="0.25">
      <c r="A9" s="13">
        <v>3</v>
      </c>
      <c r="B9" s="14" t="s">
        <v>21</v>
      </c>
      <c r="C9" s="15" t="s">
        <v>20</v>
      </c>
      <c r="D9" s="16" t="s">
        <v>15</v>
      </c>
      <c r="E9" s="17">
        <v>1</v>
      </c>
      <c r="F9" s="17">
        <v>1</v>
      </c>
      <c r="G9" s="24">
        <v>0</v>
      </c>
      <c r="H9" s="19">
        <v>0.95</v>
      </c>
      <c r="I9" s="19">
        <v>1</v>
      </c>
      <c r="J9" s="21">
        <v>0.91439999999999999</v>
      </c>
      <c r="K9" s="21"/>
      <c r="L9" s="21"/>
      <c r="M9" s="21"/>
      <c r="N9" s="21"/>
      <c r="O9" s="22"/>
      <c r="P9" s="23">
        <v>0.97370000000000001</v>
      </c>
      <c r="Q9" s="23">
        <v>0.96860000000000002</v>
      </c>
      <c r="R9" s="19">
        <v>1</v>
      </c>
      <c r="S9" s="19">
        <v>1</v>
      </c>
      <c r="T9" s="19">
        <v>1</v>
      </c>
      <c r="U9" s="24">
        <f>+(E9+F9+G9+H9+I9+J9+P9+Q9+R9+S9+T9)/10</f>
        <v>0.98066999999999993</v>
      </c>
    </row>
    <row r="10" spans="1:21" s="25" customFormat="1" x14ac:dyDescent="0.25">
      <c r="A10" s="26">
        <v>4</v>
      </c>
      <c r="B10" s="14" t="s">
        <v>22</v>
      </c>
      <c r="C10" s="15" t="s">
        <v>23</v>
      </c>
      <c r="D10" s="16" t="s">
        <v>15</v>
      </c>
      <c r="E10" s="17">
        <v>1</v>
      </c>
      <c r="F10" s="17">
        <v>1</v>
      </c>
      <c r="G10" s="24">
        <v>0</v>
      </c>
      <c r="H10" s="19">
        <v>0.95</v>
      </c>
      <c r="I10" s="19">
        <v>1</v>
      </c>
      <c r="J10" s="21">
        <v>0.86880000000000002</v>
      </c>
      <c r="K10" s="21"/>
      <c r="L10" s="21"/>
      <c r="M10" s="21"/>
      <c r="N10" s="21"/>
      <c r="O10" s="22"/>
      <c r="P10" s="23">
        <v>0.89470000000000005</v>
      </c>
      <c r="Q10" s="23">
        <v>0.95809999999999995</v>
      </c>
      <c r="R10" s="19">
        <v>1</v>
      </c>
      <c r="S10" s="19">
        <v>1</v>
      </c>
      <c r="T10" s="19">
        <v>1</v>
      </c>
      <c r="U10" s="24">
        <f>+(E10+F10+G10+H10+I10+J10+P10+Q10+R10+S10+T10)/10</f>
        <v>0.96716000000000013</v>
      </c>
    </row>
    <row r="11" spans="1:21" s="25" customFormat="1" x14ac:dyDescent="0.25">
      <c r="A11" s="13">
        <v>5</v>
      </c>
      <c r="B11" s="14" t="s">
        <v>24</v>
      </c>
      <c r="C11" s="15" t="s">
        <v>19</v>
      </c>
      <c r="D11" s="16" t="s">
        <v>15</v>
      </c>
      <c r="E11" s="17">
        <v>1</v>
      </c>
      <c r="F11" s="19">
        <v>1</v>
      </c>
      <c r="G11" s="24">
        <v>0</v>
      </c>
      <c r="H11" s="19">
        <v>0.95</v>
      </c>
      <c r="I11" s="19">
        <v>1</v>
      </c>
      <c r="J11" s="21">
        <v>0.98040000000000005</v>
      </c>
      <c r="K11" s="21"/>
      <c r="L11" s="21"/>
      <c r="M11" s="21"/>
      <c r="N11" s="21"/>
      <c r="O11" s="22"/>
      <c r="P11" s="23">
        <v>0.97370000000000001</v>
      </c>
      <c r="Q11" s="23">
        <v>0.96860000000000002</v>
      </c>
      <c r="R11" s="19">
        <v>1</v>
      </c>
      <c r="S11" s="19">
        <v>1</v>
      </c>
      <c r="T11" s="19">
        <v>1</v>
      </c>
      <c r="U11" s="24">
        <f>+(E11+F11+G11+H11+I11+J11+P11+Q11+R11+S11+T11)/10</f>
        <v>0.9872700000000002</v>
      </c>
    </row>
    <row r="12" spans="1:21" s="25" customFormat="1" x14ac:dyDescent="0.25">
      <c r="A12" s="26">
        <v>6</v>
      </c>
      <c r="B12" s="14" t="s">
        <v>27</v>
      </c>
      <c r="C12" s="15" t="s">
        <v>30</v>
      </c>
      <c r="D12" s="16" t="s">
        <v>15</v>
      </c>
      <c r="E12" s="17">
        <v>1</v>
      </c>
      <c r="F12" s="17">
        <v>0.89600000000000002</v>
      </c>
      <c r="G12" s="24">
        <v>0</v>
      </c>
      <c r="H12" s="19">
        <v>1</v>
      </c>
      <c r="I12" s="19">
        <v>1</v>
      </c>
      <c r="J12" s="21">
        <v>1</v>
      </c>
      <c r="K12" s="21"/>
      <c r="L12" s="21"/>
      <c r="M12" s="21"/>
      <c r="N12" s="21"/>
      <c r="O12" s="22"/>
      <c r="P12" s="19">
        <v>1</v>
      </c>
      <c r="Q12" s="23">
        <v>0.875</v>
      </c>
      <c r="R12" s="19">
        <v>1</v>
      </c>
      <c r="S12" s="19">
        <v>1</v>
      </c>
      <c r="T12" s="19">
        <v>1</v>
      </c>
      <c r="U12" s="24">
        <f>+(E12+F12+G12+H12+I12+J12+P12+Q12+R12+S12+T12)/10</f>
        <v>0.97710000000000008</v>
      </c>
    </row>
    <row r="13" spans="1:21" x14ac:dyDescent="0.25">
      <c r="A13" s="13">
        <v>7</v>
      </c>
      <c r="B13" s="32" t="s">
        <v>37</v>
      </c>
      <c r="C13" s="27">
        <v>44483</v>
      </c>
      <c r="D13" s="16" t="s">
        <v>15</v>
      </c>
      <c r="E13" s="23">
        <v>0.85699999999999998</v>
      </c>
      <c r="F13" s="23">
        <v>0.93300000000000005</v>
      </c>
      <c r="G13" s="24">
        <v>0</v>
      </c>
      <c r="H13" s="24">
        <v>0</v>
      </c>
      <c r="I13" s="24">
        <v>0</v>
      </c>
      <c r="J13" s="28">
        <v>0</v>
      </c>
      <c r="K13" s="29"/>
      <c r="L13" s="29"/>
      <c r="M13" s="29"/>
      <c r="N13" s="29"/>
      <c r="O13" s="30"/>
      <c r="P13" s="19">
        <v>0.95</v>
      </c>
      <c r="Q13" s="23">
        <v>0.97919999999999996</v>
      </c>
      <c r="R13" s="23">
        <v>0.84209999999999996</v>
      </c>
      <c r="S13" s="19">
        <v>1</v>
      </c>
      <c r="T13" s="31">
        <v>0.40629999999999999</v>
      </c>
      <c r="U13" s="24">
        <f>+(E13+F13+G13+H13+I13+J13+P13+Q13+R13+S13+T13)/7</f>
        <v>0.85251428571428567</v>
      </c>
    </row>
    <row r="14" spans="1:21" s="25" customFormat="1" x14ac:dyDescent="0.25">
      <c r="A14" s="26">
        <v>8</v>
      </c>
      <c r="B14" s="25" t="s">
        <v>35</v>
      </c>
      <c r="C14" s="33">
        <v>44462</v>
      </c>
      <c r="D14" s="16" t="s">
        <v>15</v>
      </c>
      <c r="E14" s="17">
        <v>1</v>
      </c>
      <c r="F14" s="18">
        <v>0.83299999999999996</v>
      </c>
      <c r="G14" s="24">
        <v>0</v>
      </c>
      <c r="H14" s="19">
        <v>0.91659999999999997</v>
      </c>
      <c r="I14" s="19">
        <v>1</v>
      </c>
      <c r="J14" s="28">
        <v>0</v>
      </c>
      <c r="K14" s="29"/>
      <c r="L14" s="29"/>
      <c r="M14" s="29"/>
      <c r="N14" s="29"/>
      <c r="O14" s="30"/>
      <c r="P14" s="19">
        <v>1</v>
      </c>
      <c r="Q14" s="23">
        <v>0.92700000000000005</v>
      </c>
      <c r="R14" s="24">
        <v>0</v>
      </c>
      <c r="S14" s="24">
        <v>0</v>
      </c>
      <c r="T14" s="19">
        <v>1</v>
      </c>
      <c r="U14" s="24">
        <f>+(E14+F14+G14+H14+I14+J14+P14+Q14+R14+S14+T14)/8</f>
        <v>0.83457500000000007</v>
      </c>
    </row>
    <row r="15" spans="1:21" s="25" customFormat="1" x14ac:dyDescent="0.25">
      <c r="A15" s="13">
        <v>9</v>
      </c>
      <c r="B15" s="1" t="s">
        <v>36</v>
      </c>
      <c r="C15" s="33">
        <v>44476</v>
      </c>
      <c r="D15" s="16" t="s">
        <v>15</v>
      </c>
      <c r="E15" s="17">
        <v>0.96</v>
      </c>
      <c r="F15" s="17">
        <v>1</v>
      </c>
      <c r="G15" s="24">
        <v>0</v>
      </c>
      <c r="H15" s="19">
        <v>0.96</v>
      </c>
      <c r="I15" s="19">
        <v>1</v>
      </c>
      <c r="J15" s="20">
        <v>0.92430000000000001</v>
      </c>
      <c r="K15" s="21"/>
      <c r="L15" s="21"/>
      <c r="M15" s="21"/>
      <c r="N15" s="21"/>
      <c r="O15" s="22"/>
      <c r="P15" s="19">
        <v>1</v>
      </c>
      <c r="Q15" s="23">
        <v>0.97919999999999996</v>
      </c>
      <c r="R15" s="19">
        <v>1</v>
      </c>
      <c r="S15" s="34">
        <v>0.76900000000000002</v>
      </c>
      <c r="T15" s="19">
        <v>1</v>
      </c>
      <c r="U15" s="24">
        <f>+(E15+F15+G15+H15+I15+J15+P15+Q15+R15+S15+T15)/10</f>
        <v>0.95924999999999994</v>
      </c>
    </row>
    <row r="16" spans="1:21" s="25" customFormat="1" x14ac:dyDescent="0.25">
      <c r="A16" s="26">
        <v>10</v>
      </c>
      <c r="B16" s="14" t="s">
        <v>18</v>
      </c>
      <c r="C16" s="15" t="s">
        <v>19</v>
      </c>
      <c r="D16" s="16" t="s">
        <v>15</v>
      </c>
      <c r="E16" s="23">
        <v>0.92849999999999999</v>
      </c>
      <c r="F16" s="17">
        <v>0.94</v>
      </c>
      <c r="G16" s="24">
        <v>0</v>
      </c>
      <c r="H16" s="19">
        <v>1</v>
      </c>
      <c r="I16" s="19">
        <v>1</v>
      </c>
      <c r="J16" s="28">
        <v>0</v>
      </c>
      <c r="K16" s="29"/>
      <c r="L16" s="29"/>
      <c r="M16" s="29"/>
      <c r="N16" s="29"/>
      <c r="O16" s="30"/>
      <c r="P16" s="19">
        <v>1</v>
      </c>
      <c r="Q16" s="23">
        <v>0.95821000000000001</v>
      </c>
      <c r="R16" s="19">
        <v>0.7</v>
      </c>
      <c r="S16" s="24">
        <v>0</v>
      </c>
      <c r="T16" s="19">
        <v>1</v>
      </c>
      <c r="U16" s="24">
        <f>+(E16+F16+G16+H16+I16+J16+P16+Q16+R16+S16+T16)/9</f>
        <v>0.83630111111111116</v>
      </c>
    </row>
    <row r="17" spans="1:21" s="25" customFormat="1" x14ac:dyDescent="0.25">
      <c r="A17" s="13">
        <v>11</v>
      </c>
      <c r="B17" s="14" t="s">
        <v>29</v>
      </c>
      <c r="C17" s="15" t="s">
        <v>32</v>
      </c>
      <c r="D17" s="16" t="s">
        <v>15</v>
      </c>
      <c r="E17" s="17">
        <v>1</v>
      </c>
      <c r="F17" s="17">
        <v>0.94399999999999995</v>
      </c>
      <c r="G17" s="19">
        <v>1</v>
      </c>
      <c r="H17" s="19">
        <v>1</v>
      </c>
      <c r="I17" s="35">
        <v>0.25</v>
      </c>
      <c r="J17" s="20">
        <v>0.90559999999999996</v>
      </c>
      <c r="K17" s="21"/>
      <c r="L17" s="21"/>
      <c r="M17" s="21"/>
      <c r="N17" s="21"/>
      <c r="O17" s="22"/>
      <c r="P17" s="19">
        <v>1</v>
      </c>
      <c r="Q17" s="23">
        <v>0.89600000000000002</v>
      </c>
      <c r="R17" s="19">
        <v>1</v>
      </c>
      <c r="S17" s="23">
        <v>0.91</v>
      </c>
      <c r="T17" s="19">
        <v>1</v>
      </c>
      <c r="U17" s="24">
        <f>+(E17+F17+G17+H17+I17+J17+P17+Q17+R17+S17+T17)/11</f>
        <v>0.90050909090909093</v>
      </c>
    </row>
    <row r="18" spans="1:21" s="25" customFormat="1" x14ac:dyDescent="0.25">
      <c r="A18" s="26">
        <v>12</v>
      </c>
      <c r="B18" s="14" t="s">
        <v>10</v>
      </c>
      <c r="C18" s="15" t="s">
        <v>11</v>
      </c>
      <c r="D18" s="16" t="s">
        <v>15</v>
      </c>
      <c r="E18" s="19">
        <v>1</v>
      </c>
      <c r="F18" s="17">
        <v>1</v>
      </c>
      <c r="G18" s="24">
        <v>0</v>
      </c>
      <c r="H18" s="19">
        <v>1</v>
      </c>
      <c r="I18" s="19">
        <v>1</v>
      </c>
      <c r="J18" s="28">
        <v>0</v>
      </c>
      <c r="K18" s="29"/>
      <c r="L18" s="29"/>
      <c r="M18" s="29"/>
      <c r="N18" s="29"/>
      <c r="O18" s="30"/>
      <c r="P18" s="19">
        <v>1</v>
      </c>
      <c r="Q18" s="23">
        <v>0.88529999999999998</v>
      </c>
      <c r="R18" s="19">
        <v>1</v>
      </c>
      <c r="S18" s="24">
        <v>0</v>
      </c>
      <c r="T18" s="19">
        <v>1</v>
      </c>
      <c r="U18" s="24">
        <f>+(E18+F18+G18+H18+I18+J18+P18+Q18+R18+S18+T18)/8</f>
        <v>0.9856625</v>
      </c>
    </row>
    <row r="19" spans="1:21" s="25" customFormat="1" x14ac:dyDescent="0.25">
      <c r="A19" s="13">
        <v>13</v>
      </c>
      <c r="B19" s="14" t="s">
        <v>25</v>
      </c>
      <c r="C19" s="15" t="s">
        <v>26</v>
      </c>
      <c r="D19" s="16" t="s">
        <v>15</v>
      </c>
      <c r="E19" s="23">
        <v>0.92849999999999999</v>
      </c>
      <c r="F19" s="18">
        <v>0.8</v>
      </c>
      <c r="G19" s="24">
        <v>0</v>
      </c>
      <c r="H19" s="24">
        <v>0</v>
      </c>
      <c r="I19" s="19">
        <v>1</v>
      </c>
      <c r="J19" s="29">
        <v>0</v>
      </c>
      <c r="K19" s="29"/>
      <c r="L19" s="29"/>
      <c r="M19" s="29"/>
      <c r="N19" s="29"/>
      <c r="O19" s="30"/>
      <c r="P19" s="19">
        <v>1</v>
      </c>
      <c r="Q19" s="23">
        <v>0.98960000000000004</v>
      </c>
      <c r="R19" s="19">
        <v>0.85</v>
      </c>
      <c r="S19" s="24">
        <v>0</v>
      </c>
      <c r="T19" s="31">
        <v>0.66700000000000004</v>
      </c>
      <c r="U19" s="24">
        <f>+(E19+F19+G19+H19+I19+J19+P19+Q19+R19+S19+T19)/7</f>
        <v>0.89072857142857131</v>
      </c>
    </row>
    <row r="20" spans="1:21" s="25" customFormat="1" x14ac:dyDescent="0.25">
      <c r="A20" s="26">
        <v>14</v>
      </c>
      <c r="B20" s="14" t="s">
        <v>12</v>
      </c>
      <c r="C20" s="15" t="s">
        <v>13</v>
      </c>
      <c r="D20" s="16" t="s">
        <v>15</v>
      </c>
      <c r="E20" s="19">
        <v>1</v>
      </c>
      <c r="F20" s="17">
        <v>0.93799999999999994</v>
      </c>
      <c r="G20" s="19">
        <v>1</v>
      </c>
      <c r="H20" s="19">
        <v>0.9</v>
      </c>
      <c r="I20" s="36">
        <v>0</v>
      </c>
      <c r="J20" s="21">
        <v>0.93489999999999995</v>
      </c>
      <c r="K20" s="21"/>
      <c r="L20" s="21"/>
      <c r="M20" s="21"/>
      <c r="N20" s="21"/>
      <c r="O20" s="22"/>
      <c r="P20" s="19">
        <v>1</v>
      </c>
      <c r="Q20" s="23">
        <v>0.98499999999999999</v>
      </c>
      <c r="R20" s="19">
        <v>1</v>
      </c>
      <c r="S20" s="19">
        <v>0.91</v>
      </c>
      <c r="T20" s="19">
        <v>1</v>
      </c>
      <c r="U20" s="24">
        <f>+(E20+F20+G20+H20+I20+J20+P20+Q20+R20+S20+T20)/11</f>
        <v>0.8788999999999999</v>
      </c>
    </row>
    <row r="21" spans="1:21" s="25" customFormat="1" x14ac:dyDescent="0.25">
      <c r="A21" s="13">
        <v>15</v>
      </c>
      <c r="B21" s="1" t="s">
        <v>39</v>
      </c>
      <c r="C21" s="15"/>
      <c r="D21" s="16"/>
      <c r="E21" s="31">
        <v>0.64280000000000004</v>
      </c>
      <c r="F21" s="24">
        <v>0</v>
      </c>
      <c r="G21" s="24">
        <v>0</v>
      </c>
      <c r="H21" s="24">
        <v>0</v>
      </c>
      <c r="I21" s="24">
        <v>0</v>
      </c>
      <c r="J21" s="28">
        <v>0</v>
      </c>
      <c r="K21" s="29"/>
      <c r="L21" s="29"/>
      <c r="M21" s="29"/>
      <c r="N21" s="29"/>
      <c r="O21" s="30"/>
      <c r="P21" s="23">
        <v>0.95</v>
      </c>
      <c r="Q21" s="31">
        <v>0.23</v>
      </c>
      <c r="R21" s="24">
        <v>0</v>
      </c>
      <c r="S21" s="24">
        <v>0</v>
      </c>
      <c r="T21" s="19">
        <v>1</v>
      </c>
      <c r="U21" s="24">
        <f>+(E21+F21+G21+H21+I21+J21+P21+Q21+R21+S21+T21)/4</f>
        <v>0.70569999999999999</v>
      </c>
    </row>
    <row r="22" spans="1:21" s="25" customFormat="1" x14ac:dyDescent="0.25">
      <c r="A22" s="26">
        <v>16</v>
      </c>
      <c r="B22" s="14" t="s">
        <v>3</v>
      </c>
      <c r="C22" s="15" t="s">
        <v>6</v>
      </c>
      <c r="D22" s="16" t="s">
        <v>15</v>
      </c>
      <c r="E22" s="34">
        <v>0.78569999999999995</v>
      </c>
      <c r="F22" s="35">
        <v>0.53</v>
      </c>
      <c r="G22" s="24">
        <v>0</v>
      </c>
      <c r="H22" s="24">
        <v>0</v>
      </c>
      <c r="I22" s="24">
        <v>0</v>
      </c>
      <c r="J22" s="28">
        <v>0</v>
      </c>
      <c r="K22" s="29"/>
      <c r="L22" s="29"/>
      <c r="M22" s="29"/>
      <c r="N22" s="29"/>
      <c r="O22" s="30"/>
      <c r="P22" s="23">
        <v>0.89400000000000002</v>
      </c>
      <c r="Q22" s="34">
        <v>0.75</v>
      </c>
      <c r="R22" s="24">
        <v>0</v>
      </c>
      <c r="S22" s="24">
        <v>0</v>
      </c>
      <c r="T22" s="31">
        <v>0.66700000000000004</v>
      </c>
      <c r="U22" s="24">
        <f>+(E22+F22+G22+H22+I22+J22+P22+Q22+R22+S22+T22)/5</f>
        <v>0.7253400000000001</v>
      </c>
    </row>
    <row r="23" spans="1:21" s="25" customFormat="1" x14ac:dyDescent="0.25">
      <c r="A23" s="13">
        <v>17</v>
      </c>
      <c r="B23" s="14" t="s">
        <v>4</v>
      </c>
      <c r="C23" s="15" t="s">
        <v>7</v>
      </c>
      <c r="D23" s="16" t="s">
        <v>15</v>
      </c>
      <c r="E23" s="37">
        <v>0.78569999999999995</v>
      </c>
      <c r="F23" s="35">
        <v>0.67</v>
      </c>
      <c r="G23" s="19">
        <v>1</v>
      </c>
      <c r="H23" s="18">
        <v>0.71</v>
      </c>
      <c r="I23" s="34">
        <v>0.75</v>
      </c>
      <c r="J23" s="38">
        <v>0.69840000000000002</v>
      </c>
      <c r="K23" s="39"/>
      <c r="L23" s="39"/>
      <c r="M23" s="39"/>
      <c r="N23" s="39"/>
      <c r="O23" s="40"/>
      <c r="P23" s="23">
        <v>0.84099999999999997</v>
      </c>
      <c r="Q23" s="34">
        <v>0.79159999999999997</v>
      </c>
      <c r="R23" s="19">
        <v>1</v>
      </c>
      <c r="S23" s="41">
        <v>0.43</v>
      </c>
      <c r="T23" s="19">
        <v>1</v>
      </c>
      <c r="U23" s="24">
        <f t="shared" ref="U23:U27" si="0">+(E23+F23+G23+H23+I23+J23+P23+Q23+R23+S23+T23)/11</f>
        <v>0.7887909090909091</v>
      </c>
    </row>
    <row r="24" spans="1:21" s="25" customFormat="1" x14ac:dyDescent="0.25">
      <c r="A24" s="26">
        <v>18</v>
      </c>
      <c r="B24" s="14" t="s">
        <v>5</v>
      </c>
      <c r="C24" s="15" t="s">
        <v>7</v>
      </c>
      <c r="D24" s="16" t="s">
        <v>15</v>
      </c>
      <c r="E24" s="19">
        <v>1</v>
      </c>
      <c r="F24" s="35">
        <v>0.67</v>
      </c>
      <c r="G24" s="19">
        <v>1</v>
      </c>
      <c r="H24" s="18">
        <v>0.72</v>
      </c>
      <c r="I24" s="34">
        <v>0.75</v>
      </c>
      <c r="J24" s="42">
        <v>0.74380000000000002</v>
      </c>
      <c r="K24" s="43"/>
      <c r="L24" s="43"/>
      <c r="M24" s="43"/>
      <c r="N24" s="43"/>
      <c r="O24" s="44"/>
      <c r="P24" s="23">
        <v>0.84099999999999997</v>
      </c>
      <c r="Q24" s="34">
        <v>0.79159999999999997</v>
      </c>
      <c r="R24" s="19">
        <v>1</v>
      </c>
      <c r="S24" s="19">
        <v>1</v>
      </c>
      <c r="T24" s="19">
        <v>1</v>
      </c>
      <c r="U24" s="24">
        <f>+(E24+F24+G24+H24+I24+J24+P24+Q24+R24+S24+T24)/11</f>
        <v>0.86512727272727286</v>
      </c>
    </row>
    <row r="25" spans="1:21" s="25" customFormat="1" x14ac:dyDescent="0.25">
      <c r="A25" s="13">
        <v>19</v>
      </c>
      <c r="B25" s="14" t="s">
        <v>16</v>
      </c>
      <c r="C25" s="15" t="s">
        <v>17</v>
      </c>
      <c r="D25" s="16" t="s">
        <v>15</v>
      </c>
      <c r="E25" s="19">
        <v>1</v>
      </c>
      <c r="F25" s="17">
        <v>0.95</v>
      </c>
      <c r="G25" s="24">
        <v>0</v>
      </c>
      <c r="H25" s="18">
        <v>0.7</v>
      </c>
      <c r="I25" s="19">
        <v>1</v>
      </c>
      <c r="J25" s="20">
        <v>1</v>
      </c>
      <c r="K25" s="21"/>
      <c r="L25" s="21"/>
      <c r="M25" s="21"/>
      <c r="N25" s="21"/>
      <c r="O25" s="22"/>
      <c r="P25" s="23">
        <v>0.89400000000000002</v>
      </c>
      <c r="Q25" s="23">
        <v>1</v>
      </c>
      <c r="R25" s="19">
        <v>0.84</v>
      </c>
      <c r="S25" s="18">
        <v>0.68700000000000006</v>
      </c>
      <c r="T25" s="19">
        <v>1</v>
      </c>
      <c r="U25" s="24">
        <f>+(E25+F25+G25+H25+I25+J25+P25+Q25+R25+S25+T25)/10</f>
        <v>0.90710000000000002</v>
      </c>
    </row>
    <row r="26" spans="1:21" s="25" customFormat="1" x14ac:dyDescent="0.25">
      <c r="A26" s="26">
        <v>20</v>
      </c>
      <c r="B26" s="14" t="s">
        <v>28</v>
      </c>
      <c r="C26" s="15" t="s">
        <v>31</v>
      </c>
      <c r="D26" s="16" t="s">
        <v>15</v>
      </c>
      <c r="E26" s="17">
        <v>1</v>
      </c>
      <c r="F26" s="17">
        <v>1</v>
      </c>
      <c r="G26" s="24">
        <v>0</v>
      </c>
      <c r="H26" s="24">
        <v>0</v>
      </c>
      <c r="I26" s="24">
        <v>0</v>
      </c>
      <c r="J26" s="28">
        <v>0</v>
      </c>
      <c r="K26" s="29"/>
      <c r="L26" s="29"/>
      <c r="M26" s="29"/>
      <c r="N26" s="29"/>
      <c r="O26" s="30"/>
      <c r="P26" s="19">
        <v>1</v>
      </c>
      <c r="Q26" s="23">
        <v>0.93730000000000002</v>
      </c>
      <c r="R26" s="24">
        <v>0</v>
      </c>
      <c r="S26" s="24">
        <v>0</v>
      </c>
      <c r="T26" s="41">
        <v>0.33</v>
      </c>
      <c r="U26" s="24">
        <f>+(E26+F26+G26+H26+I26+J26+P26+Q26+R26+S26+T26)/5</f>
        <v>0.85345999999999989</v>
      </c>
    </row>
    <row r="27" spans="1:21" s="25" customFormat="1" x14ac:dyDescent="0.25">
      <c r="A27" s="13">
        <v>21</v>
      </c>
      <c r="B27" s="14" t="s">
        <v>8</v>
      </c>
      <c r="C27" s="15" t="s">
        <v>9</v>
      </c>
      <c r="D27" s="16" t="s">
        <v>15</v>
      </c>
      <c r="E27" s="19">
        <v>1</v>
      </c>
      <c r="F27" s="17">
        <v>0.88900000000000001</v>
      </c>
      <c r="G27" s="19">
        <v>1</v>
      </c>
      <c r="H27" s="19">
        <v>1</v>
      </c>
      <c r="I27" s="19">
        <v>1</v>
      </c>
      <c r="J27" s="20">
        <v>0.95399999999999996</v>
      </c>
      <c r="K27" s="21"/>
      <c r="L27" s="21"/>
      <c r="M27" s="21"/>
      <c r="N27" s="21"/>
      <c r="O27" s="22"/>
      <c r="P27" s="19">
        <v>1</v>
      </c>
      <c r="Q27" s="34">
        <v>0.84</v>
      </c>
      <c r="R27" s="37">
        <v>0.74</v>
      </c>
      <c r="S27" s="23">
        <v>0.88900000000000001</v>
      </c>
      <c r="T27" s="19">
        <v>1</v>
      </c>
      <c r="U27" s="24">
        <f t="shared" si="0"/>
        <v>0.93745454545454543</v>
      </c>
    </row>
    <row r="28" spans="1:21" x14ac:dyDescent="0.25">
      <c r="B28" s="45"/>
      <c r="D28" s="16"/>
    </row>
    <row r="29" spans="1:21" x14ac:dyDescent="0.25">
      <c r="B29" s="9" t="s">
        <v>55</v>
      </c>
      <c r="C29" s="9"/>
      <c r="D29" s="9"/>
      <c r="E29" s="9"/>
      <c r="F29" s="9"/>
      <c r="G29" s="9"/>
      <c r="H29" s="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B30" s="47" t="s">
        <v>56</v>
      </c>
      <c r="C30" s="48"/>
      <c r="D30" s="48"/>
      <c r="E30" s="49"/>
      <c r="F30" s="50"/>
      <c r="G30" s="51"/>
      <c r="H30" s="52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B31" s="6" t="s">
        <v>57</v>
      </c>
      <c r="C31" s="10" t="s">
        <v>58</v>
      </c>
      <c r="D31" s="10"/>
      <c r="E31" s="6" t="s">
        <v>59</v>
      </c>
      <c r="F31" s="10" t="s">
        <v>60</v>
      </c>
      <c r="G31" s="10"/>
      <c r="H31" s="10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B32" s="5" t="s">
        <v>61</v>
      </c>
      <c r="C32" s="7" t="s">
        <v>62</v>
      </c>
      <c r="D32" s="7"/>
      <c r="E32" s="3" t="s">
        <v>63</v>
      </c>
      <c r="F32" s="7" t="s">
        <v>64</v>
      </c>
      <c r="G32" s="7"/>
      <c r="H32" s="7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x14ac:dyDescent="0.25">
      <c r="B33" s="5" t="s">
        <v>65</v>
      </c>
      <c r="C33" s="7" t="s">
        <v>66</v>
      </c>
      <c r="D33" s="7"/>
      <c r="E33" s="4" t="s">
        <v>67</v>
      </c>
      <c r="F33" s="8" t="s">
        <v>68</v>
      </c>
      <c r="G33" s="8"/>
      <c r="H33" s="8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x14ac:dyDescent="0.25">
      <c r="B34" s="5" t="s">
        <v>69</v>
      </c>
      <c r="C34" s="7" t="s">
        <v>70</v>
      </c>
      <c r="D34" s="7"/>
      <c r="E34" s="2" t="s">
        <v>71</v>
      </c>
      <c r="F34" s="8" t="s">
        <v>72</v>
      </c>
      <c r="G34" s="8"/>
      <c r="H34" s="8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x14ac:dyDescent="0.25"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x14ac:dyDescent="0.25">
      <c r="B36" s="79" t="s">
        <v>74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x14ac:dyDescent="0.25"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x14ac:dyDescent="0.25"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x14ac:dyDescent="0.25"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x14ac:dyDescent="0.25"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x14ac:dyDescent="0.25"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x14ac:dyDescent="0.25"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x14ac:dyDescent="0.25"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x14ac:dyDescent="0.25"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x14ac:dyDescent="0.25"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x14ac:dyDescent="0.25"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x14ac:dyDescent="0.25"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x14ac:dyDescent="0.25">
      <c r="I48"/>
      <c r="J48"/>
      <c r="K48"/>
      <c r="L48"/>
      <c r="M48"/>
      <c r="N48"/>
      <c r="O48"/>
      <c r="P48"/>
      <c r="Q48"/>
      <c r="R48"/>
      <c r="S48"/>
      <c r="T48"/>
      <c r="U48"/>
    </row>
  </sheetData>
  <mergeCells count="54">
    <mergeCell ref="A1:B2"/>
    <mergeCell ref="J7:O7"/>
    <mergeCell ref="J12:O12"/>
    <mergeCell ref="J17:O17"/>
    <mergeCell ref="J8:O8"/>
    <mergeCell ref="C1:U2"/>
    <mergeCell ref="J26:O26"/>
    <mergeCell ref="J19:O19"/>
    <mergeCell ref="J9:O9"/>
    <mergeCell ref="J10:O10"/>
    <mergeCell ref="J18:O18"/>
    <mergeCell ref="J16:O16"/>
    <mergeCell ref="J11:O11"/>
    <mergeCell ref="J23:O23"/>
    <mergeCell ref="J21:O21"/>
    <mergeCell ref="J22:O22"/>
    <mergeCell ref="J13:O13"/>
    <mergeCell ref="J20:O20"/>
    <mergeCell ref="J25:O25"/>
    <mergeCell ref="J24:O24"/>
    <mergeCell ref="J15:O15"/>
    <mergeCell ref="J14:O14"/>
    <mergeCell ref="J27:O27"/>
    <mergeCell ref="G5:G6"/>
    <mergeCell ref="H5:H6"/>
    <mergeCell ref="I5:I6"/>
    <mergeCell ref="J6:K6"/>
    <mergeCell ref="L6:M6"/>
    <mergeCell ref="J5:O5"/>
    <mergeCell ref="N6:O6"/>
    <mergeCell ref="E3:T3"/>
    <mergeCell ref="P5:P6"/>
    <mergeCell ref="Q5:Q6"/>
    <mergeCell ref="R5:R6"/>
    <mergeCell ref="S5:S6"/>
    <mergeCell ref="T5:T6"/>
    <mergeCell ref="A3:A6"/>
    <mergeCell ref="B3:B6"/>
    <mergeCell ref="C3:C6"/>
    <mergeCell ref="D3:D6"/>
    <mergeCell ref="E4:T4"/>
    <mergeCell ref="E5:E6"/>
    <mergeCell ref="F5:F6"/>
    <mergeCell ref="C34:D34"/>
    <mergeCell ref="F34:H34"/>
    <mergeCell ref="B29:H29"/>
    <mergeCell ref="B30:E30"/>
    <mergeCell ref="F30:H30"/>
    <mergeCell ref="C31:D31"/>
    <mergeCell ref="F31:H31"/>
    <mergeCell ref="C32:D32"/>
    <mergeCell ref="F32:H32"/>
    <mergeCell ref="C33:D33"/>
    <mergeCell ref="F33:H33"/>
  </mergeCells>
  <pageMargins left="0.7" right="0.7" top="0.75" bottom="0.75" header="0.3" footer="0.3"/>
  <pageSetup orientation="portrait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</dc:creator>
  <cp:lastModifiedBy>Sergio Andrés Villa Garcia</cp:lastModifiedBy>
  <dcterms:created xsi:type="dcterms:W3CDTF">2021-05-26T16:33:44Z</dcterms:created>
  <dcterms:modified xsi:type="dcterms:W3CDTF">2022-08-09T20:17:37Z</dcterms:modified>
</cp:coreProperties>
</file>